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9B4D3A60-4957-4D52-BD00-D4CC92C288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elková zakázka" sheetId="1" r:id="rId1"/>
    <sheet name="Rozpis zakázky" sheetId="2" r:id="rId2"/>
    <sheet name="Cena, sleva 1ks" sheetId="4" r:id="rId3"/>
    <sheet name="Cenník výrobků" sheetId="5" r:id="rId4"/>
  </sheets>
  <definedNames>
    <definedName name="VYROBKY">OFFSET(tblCennik[Číslo výrobku],,,COUNTA(tblCennik[Číslo výrobku]))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2" l="1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55" i="4" s="1"/>
  <c r="K9" i="4"/>
  <c r="K8" i="4"/>
  <c r="K7" i="4"/>
  <c r="K6" i="4"/>
  <c r="K5" i="4"/>
  <c r="K4" i="4"/>
  <c r="K3" i="4"/>
  <c r="K2" i="4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55" i="1" s="1"/>
  <c r="C11" i="1"/>
  <c r="C10" i="1"/>
  <c r="C9" i="1"/>
  <c r="C8" i="1"/>
  <c r="C7" i="1"/>
  <c r="C6" i="1"/>
  <c r="C5" i="1"/>
  <c r="C4" i="1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I3" i="2"/>
  <c r="H3" i="2"/>
  <c r="G3" i="2"/>
  <c r="F3" i="2"/>
  <c r="E3" i="2"/>
  <c r="D3" i="2"/>
  <c r="D55" i="2" s="1"/>
  <c r="C3" i="2"/>
  <c r="I2" i="2"/>
  <c r="H2" i="2"/>
  <c r="G2" i="2"/>
  <c r="F2" i="2"/>
  <c r="E2" i="2"/>
  <c r="D2" i="2"/>
  <c r="C2" i="2"/>
  <c r="C55" i="2" s="1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55" i="4" s="1"/>
  <c r="B9" i="4"/>
  <c r="B8" i="4"/>
  <c r="B7" i="4"/>
  <c r="B6" i="4"/>
  <c r="B5" i="4"/>
  <c r="B4" i="4"/>
  <c r="B3" i="4"/>
  <c r="B2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I43" i="4"/>
  <c r="H43" i="4"/>
  <c r="G43" i="4"/>
  <c r="F43" i="4"/>
  <c r="E43" i="4"/>
  <c r="D43" i="4"/>
  <c r="C43" i="4"/>
  <c r="I42" i="4"/>
  <c r="H42" i="4"/>
  <c r="G42" i="4"/>
  <c r="F42" i="4"/>
  <c r="E42" i="4"/>
  <c r="D42" i="4"/>
  <c r="C42" i="4"/>
  <c r="I41" i="4"/>
  <c r="H41" i="4"/>
  <c r="G41" i="4"/>
  <c r="F41" i="4"/>
  <c r="E41" i="4"/>
  <c r="D41" i="4"/>
  <c r="C41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C33" i="4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H6" i="4"/>
  <c r="G6" i="4"/>
  <c r="F6" i="4"/>
  <c r="E6" i="4"/>
  <c r="D6" i="4"/>
  <c r="C6" i="4"/>
  <c r="I5" i="4"/>
  <c r="H5" i="4"/>
  <c r="G5" i="4"/>
  <c r="F5" i="4"/>
  <c r="E5" i="4"/>
  <c r="D5" i="4"/>
  <c r="C5" i="4"/>
  <c r="I4" i="4"/>
  <c r="H4" i="4"/>
  <c r="G4" i="4"/>
  <c r="F4" i="4"/>
  <c r="E4" i="4"/>
  <c r="D4" i="4"/>
  <c r="C4" i="4"/>
  <c r="I3" i="4"/>
  <c r="H3" i="4"/>
  <c r="G3" i="4"/>
  <c r="F3" i="4"/>
  <c r="E3" i="4"/>
  <c r="D3" i="4"/>
  <c r="C3" i="4"/>
  <c r="I2" i="4"/>
  <c r="H2" i="4"/>
  <c r="H55" i="4" s="1"/>
  <c r="G2" i="4"/>
  <c r="F2" i="4"/>
  <c r="F55" i="4" s="1"/>
  <c r="E2" i="4"/>
  <c r="E55" i="4" s="1"/>
  <c r="D2" i="4"/>
  <c r="D55" i="4" s="1"/>
  <c r="C2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B55" i="1"/>
  <c r="I55" i="2"/>
  <c r="H55" i="2"/>
  <c r="G55" i="2"/>
  <c r="F55" i="2"/>
  <c r="E55" i="2"/>
  <c r="B55" i="2"/>
  <c r="A49" i="2"/>
  <c r="B49" i="2" s="1"/>
  <c r="A48" i="2"/>
  <c r="A47" i="2"/>
  <c r="A46" i="2"/>
  <c r="A45" i="2"/>
  <c r="B45" i="2" s="1"/>
  <c r="B44" i="2"/>
  <c r="A44" i="2"/>
  <c r="A43" i="2"/>
  <c r="A42" i="2"/>
  <c r="A41" i="2"/>
  <c r="B41" i="2" s="1"/>
  <c r="B40" i="2"/>
  <c r="A40" i="2"/>
  <c r="A39" i="2"/>
  <c r="A38" i="2"/>
  <c r="A37" i="2"/>
  <c r="B37" i="2" s="1"/>
  <c r="B36" i="2"/>
  <c r="A36" i="2"/>
  <c r="A35" i="2"/>
  <c r="A34" i="2"/>
  <c r="A33" i="2"/>
  <c r="B33" i="2" s="1"/>
  <c r="B32" i="2"/>
  <c r="A32" i="2"/>
  <c r="A31" i="2"/>
  <c r="A30" i="2"/>
  <c r="A29" i="2"/>
  <c r="B29" i="2" s="1"/>
  <c r="B28" i="2"/>
  <c r="A28" i="2"/>
  <c r="A27" i="2"/>
  <c r="A26" i="2"/>
  <c r="A25" i="2"/>
  <c r="B25" i="2" s="1"/>
  <c r="B24" i="2"/>
  <c r="A24" i="2"/>
  <c r="A23" i="2"/>
  <c r="A22" i="2"/>
  <c r="A21" i="2"/>
  <c r="B21" i="2" s="1"/>
  <c r="B20" i="2"/>
  <c r="A20" i="2"/>
  <c r="A19" i="2"/>
  <c r="A18" i="2"/>
  <c r="A17" i="2"/>
  <c r="B17" i="2" s="1"/>
  <c r="A16" i="2"/>
  <c r="A15" i="2"/>
  <c r="A14" i="2"/>
  <c r="A13" i="2"/>
  <c r="B13" i="2" s="1"/>
  <c r="A12" i="2"/>
  <c r="A11" i="2"/>
  <c r="A10" i="2"/>
  <c r="A9" i="2"/>
  <c r="B9" i="2" s="1"/>
  <c r="A8" i="2"/>
  <c r="A7" i="2"/>
  <c r="A6" i="2"/>
  <c r="A5" i="2"/>
  <c r="B5" i="2" s="1"/>
  <c r="A4" i="2"/>
  <c r="A3" i="2"/>
  <c r="A2" i="2"/>
  <c r="B2" i="2" s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9" i="1"/>
  <c r="F10" i="1"/>
  <c r="F11" i="1"/>
  <c r="F12" i="1"/>
  <c r="F13" i="1"/>
  <c r="F14" i="1"/>
  <c r="F15" i="1"/>
  <c r="F16" i="1"/>
  <c r="F17" i="1"/>
  <c r="F1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  <c r="D5" i="1"/>
  <c r="D55" i="1" s="1"/>
  <c r="D6" i="1"/>
  <c r="F6" i="1" s="1"/>
  <c r="D7" i="1"/>
  <c r="F7" i="1" s="1"/>
  <c r="D8" i="1"/>
  <c r="F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4" i="1"/>
  <c r="F4" i="1" s="1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G55" i="4"/>
  <c r="F5" i="1" l="1"/>
  <c r="F55" i="1" s="1"/>
  <c r="C55" i="4"/>
  <c r="I55" i="4"/>
  <c r="J55" i="4"/>
  <c r="B4" i="2"/>
  <c r="B6" i="2"/>
  <c r="B10" i="2"/>
  <c r="B14" i="2"/>
  <c r="B18" i="2"/>
  <c r="B22" i="2"/>
  <c r="B26" i="2"/>
  <c r="B30" i="2"/>
  <c r="B34" i="2"/>
  <c r="B38" i="2"/>
  <c r="B42" i="2"/>
  <c r="B46" i="2"/>
  <c r="B3" i="2"/>
  <c r="B7" i="2"/>
  <c r="B11" i="2"/>
  <c r="B15" i="2"/>
  <c r="B19" i="2"/>
  <c r="B23" i="2"/>
  <c r="B27" i="2"/>
  <c r="B31" i="2"/>
  <c r="B35" i="2"/>
  <c r="B39" i="2"/>
  <c r="B43" i="2"/>
  <c r="B47" i="2"/>
  <c r="B48" i="2"/>
  <c r="B8" i="2"/>
  <c r="B12" i="2"/>
  <c r="B16" i="2"/>
  <c r="J55" i="2" l="1"/>
</calcChain>
</file>

<file path=xl/sharedStrings.xml><?xml version="1.0" encoding="utf-8"?>
<sst xmlns="http://schemas.openxmlformats.org/spreadsheetml/2006/main" count="71" uniqueCount="29">
  <si>
    <t>ZAKÁZKA</t>
  </si>
  <si>
    <t>DATUM</t>
  </si>
  <si>
    <t>DEKOR</t>
  </si>
  <si>
    <t>Číslo výrobku</t>
  </si>
  <si>
    <t>Počet ks</t>
  </si>
  <si>
    <t>Cena</t>
  </si>
  <si>
    <t>Sleva</t>
  </si>
  <si>
    <t>Cena po slevě</t>
  </si>
  <si>
    <t>Cena/ks</t>
  </si>
  <si>
    <t>Hotovo</t>
  </si>
  <si>
    <t>Surovina</t>
  </si>
  <si>
    <t>Brus</t>
  </si>
  <si>
    <t>Kyselina</t>
  </si>
  <si>
    <t>Zlato+výp</t>
  </si>
  <si>
    <t>Krabice</t>
  </si>
  <si>
    <t>Jiné</t>
  </si>
  <si>
    <t>Celkem</t>
  </si>
  <si>
    <t>Písk/smal</t>
  </si>
  <si>
    <t>CELKEM</t>
  </si>
  <si>
    <t>0001</t>
  </si>
  <si>
    <t>0002</t>
  </si>
  <si>
    <t>0003</t>
  </si>
  <si>
    <t>0004</t>
  </si>
  <si>
    <t>0101</t>
  </si>
  <si>
    <t>0102</t>
  </si>
  <si>
    <t>3003</t>
  </si>
  <si>
    <t>3004</t>
  </si>
  <si>
    <t>3005</t>
  </si>
  <si>
    <t>Cena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</si>
</sst>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[$Kč-405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/>
    <xf numFmtId="0" fontId="3" fillId="0" borderId="1" xfId="0" applyFont="1" applyBorder="1"/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4" borderId="10" xfId="0" applyFill="1" applyBorder="1"/>
    <xf numFmtId="10" fontId="0" fillId="3" borderId="12" xfId="0" applyNumberFormat="1" applyFill="1" applyBorder="1"/>
    <xf numFmtId="0" fontId="0" fillId="0" borderId="11" xfId="0" applyBorder="1"/>
    <xf numFmtId="0" fontId="0" fillId="4" borderId="15" xfId="0" applyFill="1" applyBorder="1"/>
    <xf numFmtId="0" fontId="1" fillId="2" borderId="16" xfId="0" applyFont="1" applyFill="1" applyBorder="1" applyAlignment="1">
      <alignment horizontal="center"/>
    </xf>
    <xf numFmtId="0" fontId="3" fillId="0" borderId="12" xfId="0" applyFont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0" fillId="0" borderId="6" xfId="0" applyNumberFormat="1" applyBorder="1"/>
    <xf numFmtId="49" fontId="0" fillId="0" borderId="1" xfId="0" applyNumberFormat="1" applyBorder="1"/>
    <xf numFmtId="49" fontId="0" fillId="0" borderId="14" xfId="0" applyNumberFormat="1" applyBorder="1"/>
    <xf numFmtId="165" fontId="0" fillId="3" borderId="6" xfId="0" applyNumberFormat="1" applyFill="1" applyBorder="1"/>
    <xf numFmtId="165" fontId="0" fillId="0" borderId="6" xfId="0" applyNumberFormat="1" applyBorder="1"/>
    <xf numFmtId="165" fontId="0" fillId="3" borderId="1" xfId="0" applyNumberFormat="1" applyFill="1" applyBorder="1"/>
    <xf numFmtId="165" fontId="0" fillId="0" borderId="1" xfId="0" applyNumberFormat="1" applyBorder="1"/>
    <xf numFmtId="165" fontId="0" fillId="0" borderId="14" xfId="0" applyNumberFormat="1" applyBorder="1"/>
    <xf numFmtId="165" fontId="0" fillId="0" borderId="12" xfId="0" applyNumberFormat="1" applyBorder="1"/>
    <xf numFmtId="49" fontId="0" fillId="3" borderId="3" xfId="0" applyNumberFormat="1" applyFill="1" applyBorder="1"/>
    <xf numFmtId="49" fontId="0" fillId="3" borderId="1" xfId="0" applyNumberFormat="1" applyFill="1" applyBorder="1"/>
    <xf numFmtId="165" fontId="0" fillId="0" borderId="19" xfId="0" applyNumberFormat="1" applyBorder="1"/>
    <xf numFmtId="165" fontId="0" fillId="0" borderId="7" xfId="0" applyNumberFormat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5" fontId="0" fillId="3" borderId="23" xfId="0" applyNumberFormat="1" applyFill="1" applyBorder="1"/>
    <xf numFmtId="165" fontId="0" fillId="0" borderId="24" xfId="0" applyNumberFormat="1" applyBorder="1"/>
    <xf numFmtId="165" fontId="0" fillId="0" borderId="3" xfId="0" applyNumberFormat="1" applyBorder="1"/>
    <xf numFmtId="165" fontId="0" fillId="0" borderId="13" xfId="0" applyNumberFormat="1" applyBorder="1"/>
    <xf numFmtId="0" fontId="0" fillId="3" borderId="3" xfId="0" applyFill="1" applyBorder="1" applyAlignment="1">
      <alignment horizontal="right" indent="1"/>
    </xf>
    <xf numFmtId="0" fontId="0" fillId="3" borderId="1" xfId="0" applyFill="1" applyBorder="1" applyAlignment="1">
      <alignment horizontal="right" indent="1"/>
    </xf>
    <xf numFmtId="165" fontId="0" fillId="0" borderId="3" xfId="0" applyNumberFormat="1" applyFill="1" applyBorder="1"/>
    <xf numFmtId="10" fontId="0" fillId="0" borderId="3" xfId="0" applyNumberFormat="1" applyFill="1" applyBorder="1"/>
    <xf numFmtId="165" fontId="0" fillId="0" borderId="1" xfId="0" applyNumberFormat="1" applyFill="1" applyBorder="1"/>
    <xf numFmtId="0" fontId="0" fillId="0" borderId="1" xfId="0" applyFill="1" applyBorder="1" applyAlignment="1">
      <alignment horizontal="right" indent="1"/>
    </xf>
    <xf numFmtId="0" fontId="0" fillId="0" borderId="3" xfId="0" applyFill="1" applyBorder="1"/>
    <xf numFmtId="0" fontId="0" fillId="0" borderId="1" xfId="0" applyFill="1" applyBorder="1"/>
    <xf numFmtId="165" fontId="0" fillId="0" borderId="6" xfId="0" applyNumberFormat="1" applyFill="1" applyBorder="1"/>
    <xf numFmtId="165" fontId="0" fillId="0" borderId="14" xfId="0" applyNumberFormat="1" applyFill="1" applyBorder="1"/>
    <xf numFmtId="165" fontId="0" fillId="0" borderId="12" xfId="0" applyNumberFormat="1" applyFill="1" applyBorder="1"/>
    <xf numFmtId="165" fontId="0" fillId="0" borderId="7" xfId="0" applyNumberFormat="1" applyFill="1" applyBorder="1"/>
    <xf numFmtId="49" fontId="0" fillId="5" borderId="17" xfId="0" applyNumberFormat="1" applyFill="1" applyBorder="1"/>
    <xf numFmtId="49" fontId="0" fillId="5" borderId="18" xfId="0" applyNumberFormat="1" applyFill="1" applyBorder="1"/>
    <xf numFmtId="49" fontId="0" fillId="5" borderId="22" xfId="0" applyNumberFormat="1" applyFill="1" applyBorder="1"/>
    <xf numFmtId="0" fontId="0" fillId="0" borderId="6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14" xfId="0" applyBorder="1" applyAlignment="1">
      <alignment horizontal="right" inden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</cellXfs>
  <cellStyles count="1">
    <cellStyle name="Normálna" xfId="0" builtinId="0"/>
  </cellStyles>
  <dxfs count="13">
    <dxf>
      <numFmt numFmtId="30" formatCode="@"/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#,##0.00\ [$Kč-405]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#,##0.00\ [$Kč-405]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#,##0.00\ [$Kč-405]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65" formatCode="#,##0.00\ [$Kč-405]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#,##0.00\ [$Kč-405]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#,##0.00\ [$Kč-405]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#,##0.00\ [$Kč-405]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#,##0.00\ [$Kč-405]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theme="6" tint="0.59999389629810485"/>
        </patternFill>
      </fill>
    </dxf>
    <dxf>
      <border outline="0">
        <bottom style="thick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theme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EF10E8-1149-46C7-BDC0-F31347CBD493}" name="tblCennik" displayName="tblCennik" ref="A1:I49" totalsRowShown="0" headerRowDxfId="9" dataDxfId="10" headerRowBorderDxfId="11" tableBorderDxfId="12">
  <autoFilter ref="A1:I49" xr:uid="{76EF10E8-1149-46C7-BDC0-F31347CBD4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131D47E0-4140-4B81-9ED8-83D55A683291}" name="Číslo výrobku" dataDxfId="0"/>
    <tableColumn id="2" xr3:uid="{E7172159-E90C-4454-98A6-579F25A523AA}" name="Surovina" dataDxfId="1"/>
    <tableColumn id="3" xr3:uid="{8E0B2BC3-4CC3-436B-8B0A-5163AB421179}" name="Brus" dataDxfId="8"/>
    <tableColumn id="4" xr3:uid="{AAD69F9E-EB51-4D88-9183-E63A4008CC24}" name="Kyselina" dataDxfId="7"/>
    <tableColumn id="5" xr3:uid="{997B3486-9725-4076-BF53-DA6D4C508D1A}" name="Písk/smal" dataDxfId="6"/>
    <tableColumn id="6" xr3:uid="{DD352E46-33B7-46B9-AE3A-8BC3AB41E856}" name="Zlato+výp" dataDxfId="5"/>
    <tableColumn id="7" xr3:uid="{A68AC73C-30E2-493E-BB6F-43F643F86A9B}" name="Krabice" dataDxfId="4"/>
    <tableColumn id="8" xr3:uid="{CA481073-0629-4335-81FF-637085423D2F}" name="Jiné" dataDxfId="2"/>
    <tableColumn id="9" xr3:uid="{DE1E0D4F-2EC8-411D-A4F2-6E3BB48E2C9D}" name="Cena 1 ks" dataDxfId="3">
      <calculatedColumnFormula>SUM(tblCennik[[#This Row],[Surovina]:[Jiné]])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L55"/>
  <sheetViews>
    <sheetView tabSelected="1" workbookViewId="0">
      <pane ySplit="3" topLeftCell="A4" activePane="bottomLeft" state="frozen"/>
      <selection pane="bottomLeft" activeCell="D4" sqref="D4"/>
    </sheetView>
  </sheetViews>
  <sheetFormatPr defaultRowHeight="15" x14ac:dyDescent="0.25"/>
  <cols>
    <col min="1" max="1" width="16.7109375" bestFit="1" customWidth="1"/>
    <col min="2" max="2" width="8.28515625" bestFit="1" customWidth="1"/>
    <col min="3" max="3" width="16.7109375" bestFit="1" customWidth="1"/>
    <col min="4" max="4" width="14.5703125" customWidth="1"/>
    <col min="5" max="5" width="9.28515625" customWidth="1"/>
    <col min="6" max="6" width="15" customWidth="1"/>
  </cols>
  <sheetData>
    <row r="1" spans="1:9" ht="21" x14ac:dyDescent="0.35">
      <c r="A1" s="4" t="s">
        <v>0</v>
      </c>
      <c r="B1" s="55"/>
      <c r="C1" s="55"/>
      <c r="D1" s="1" t="s">
        <v>1</v>
      </c>
      <c r="E1" s="56"/>
      <c r="F1" s="1" t="s">
        <v>2</v>
      </c>
      <c r="G1" s="55"/>
      <c r="H1" s="55"/>
    </row>
    <row r="3" spans="1:9" ht="15.75" thickBot="1" x14ac:dyDescent="0.3">
      <c r="A3" s="5" t="s">
        <v>3</v>
      </c>
      <c r="B3" s="5" t="s">
        <v>4</v>
      </c>
      <c r="C3" s="5" t="s">
        <v>8</v>
      </c>
      <c r="D3" s="5" t="s">
        <v>5</v>
      </c>
      <c r="E3" s="5" t="s">
        <v>6</v>
      </c>
      <c r="F3" s="5" t="s">
        <v>7</v>
      </c>
      <c r="G3" s="16" t="s">
        <v>9</v>
      </c>
      <c r="H3" s="17"/>
      <c r="I3" s="17"/>
    </row>
    <row r="4" spans="1:9" ht="15.75" thickTop="1" x14ac:dyDescent="0.25">
      <c r="A4" s="27" t="s">
        <v>19</v>
      </c>
      <c r="B4" s="37">
        <v>2</v>
      </c>
      <c r="C4" s="39">
        <f>IF(A4="","",'Cena, sleva 1ks'!J2)</f>
        <v>468</v>
      </c>
      <c r="D4" s="39">
        <f>IF(A4="","",C4*B4)</f>
        <v>936</v>
      </c>
      <c r="E4" s="40">
        <f>IF(A4="","",$E$55)</f>
        <v>0.1</v>
      </c>
      <c r="F4" s="35">
        <f>IF(A4="","",D4-E4*D4)</f>
        <v>842.4</v>
      </c>
      <c r="G4" s="3"/>
      <c r="H4" s="3"/>
      <c r="I4" s="3"/>
    </row>
    <row r="5" spans="1:9" x14ac:dyDescent="0.25">
      <c r="A5" s="28" t="s">
        <v>24</v>
      </c>
      <c r="B5" s="38">
        <v>3</v>
      </c>
      <c r="C5" s="39">
        <f>IF(A5="","",'Cena, sleva 1ks'!J3)</f>
        <v>622</v>
      </c>
      <c r="D5" s="39">
        <f t="shared" ref="D5:D49" si="0">IF(A5="","",C5*B5)</f>
        <v>1866</v>
      </c>
      <c r="E5" s="40">
        <f t="shared" ref="E5:E49" si="1">IF(A5="","",$E$55)</f>
        <v>0.1</v>
      </c>
      <c r="F5" s="35">
        <f t="shared" ref="F5:F49" si="2">IF(A5="","",D5-E5*D5)</f>
        <v>1679.4</v>
      </c>
      <c r="G5" s="2"/>
      <c r="H5" s="2"/>
      <c r="I5" s="2"/>
    </row>
    <row r="6" spans="1:9" x14ac:dyDescent="0.25">
      <c r="A6" s="28" t="s">
        <v>26</v>
      </c>
      <c r="B6" s="38">
        <v>4</v>
      </c>
      <c r="C6" s="39">
        <f>IF(A6="","",'Cena, sleva 1ks'!J4)</f>
        <v>439.5</v>
      </c>
      <c r="D6" s="39">
        <f t="shared" si="0"/>
        <v>1758</v>
      </c>
      <c r="E6" s="40">
        <f t="shared" si="1"/>
        <v>0.1</v>
      </c>
      <c r="F6" s="35">
        <f t="shared" si="2"/>
        <v>1582.2</v>
      </c>
      <c r="G6" s="2"/>
      <c r="H6" s="2"/>
      <c r="I6" s="2"/>
    </row>
    <row r="7" spans="1:9" x14ac:dyDescent="0.25">
      <c r="A7" s="28" t="s">
        <v>20</v>
      </c>
      <c r="B7" s="38">
        <v>2</v>
      </c>
      <c r="C7" s="39">
        <f>IF(A7="","",'Cena, sleva 1ks'!J5)</f>
        <v>500</v>
      </c>
      <c r="D7" s="39">
        <f t="shared" si="0"/>
        <v>1000</v>
      </c>
      <c r="E7" s="40">
        <f t="shared" si="1"/>
        <v>0.1</v>
      </c>
      <c r="F7" s="35">
        <f t="shared" si="2"/>
        <v>900</v>
      </c>
      <c r="G7" s="2"/>
      <c r="H7" s="2"/>
      <c r="I7" s="2"/>
    </row>
    <row r="8" spans="1:9" x14ac:dyDescent="0.25">
      <c r="A8" s="28" t="s">
        <v>25</v>
      </c>
      <c r="B8" s="38">
        <v>1</v>
      </c>
      <c r="C8" s="39">
        <f>IF(A8="","",'Cena, sleva 1ks'!J6)</f>
        <v>694</v>
      </c>
      <c r="D8" s="39">
        <f t="shared" si="0"/>
        <v>694</v>
      </c>
      <c r="E8" s="40">
        <f t="shared" si="1"/>
        <v>0.1</v>
      </c>
      <c r="F8" s="35">
        <f t="shared" si="2"/>
        <v>624.6</v>
      </c>
      <c r="G8" s="2"/>
      <c r="H8" s="2"/>
      <c r="I8" s="2"/>
    </row>
    <row r="9" spans="1:9" x14ac:dyDescent="0.25">
      <c r="A9" s="28"/>
      <c r="B9" s="38"/>
      <c r="C9" s="39" t="str">
        <f>IF(A9="","",'Cena, sleva 1ks'!J7)</f>
        <v/>
      </c>
      <c r="D9" s="39" t="str">
        <f t="shared" si="0"/>
        <v/>
      </c>
      <c r="E9" s="40" t="str">
        <f t="shared" si="1"/>
        <v/>
      </c>
      <c r="F9" s="35" t="str">
        <f t="shared" si="2"/>
        <v/>
      </c>
      <c r="G9" s="2"/>
      <c r="H9" s="2"/>
      <c r="I9" s="2"/>
    </row>
    <row r="10" spans="1:9" x14ac:dyDescent="0.25">
      <c r="A10" s="28"/>
      <c r="B10" s="38"/>
      <c r="C10" s="39" t="str">
        <f>IF(A10="","",'Cena, sleva 1ks'!J8)</f>
        <v/>
      </c>
      <c r="D10" s="39" t="str">
        <f t="shared" si="0"/>
        <v/>
      </c>
      <c r="E10" s="40" t="str">
        <f t="shared" si="1"/>
        <v/>
      </c>
      <c r="F10" s="35" t="str">
        <f t="shared" si="2"/>
        <v/>
      </c>
      <c r="G10" s="2"/>
      <c r="H10" s="2"/>
      <c r="I10" s="2"/>
    </row>
    <row r="11" spans="1:9" x14ac:dyDescent="0.25">
      <c r="A11" s="28"/>
      <c r="B11" s="38"/>
      <c r="C11" s="39" t="str">
        <f>IF(A11="","",'Cena, sleva 1ks'!J9)</f>
        <v/>
      </c>
      <c r="D11" s="39" t="str">
        <f t="shared" si="0"/>
        <v/>
      </c>
      <c r="E11" s="40" t="str">
        <f t="shared" si="1"/>
        <v/>
      </c>
      <c r="F11" s="35" t="str">
        <f t="shared" si="2"/>
        <v/>
      </c>
      <c r="G11" s="2"/>
      <c r="H11" s="2"/>
      <c r="I11" s="2"/>
    </row>
    <row r="12" spans="1:9" x14ac:dyDescent="0.25">
      <c r="A12" s="28"/>
      <c r="B12" s="38"/>
      <c r="C12" s="39" t="str">
        <f>IF(A12="","",'Cena, sleva 1ks'!J10)</f>
        <v/>
      </c>
      <c r="D12" s="39" t="str">
        <f t="shared" si="0"/>
        <v/>
      </c>
      <c r="E12" s="40" t="str">
        <f t="shared" si="1"/>
        <v/>
      </c>
      <c r="F12" s="35" t="str">
        <f t="shared" si="2"/>
        <v/>
      </c>
      <c r="G12" s="2"/>
      <c r="H12" s="2"/>
      <c r="I12" s="2"/>
    </row>
    <row r="13" spans="1:9" x14ac:dyDescent="0.25">
      <c r="A13" s="28"/>
      <c r="B13" s="38"/>
      <c r="C13" s="39" t="str">
        <f>IF(A13="","",'Cena, sleva 1ks'!J11)</f>
        <v/>
      </c>
      <c r="D13" s="39" t="str">
        <f t="shared" si="0"/>
        <v/>
      </c>
      <c r="E13" s="40" t="str">
        <f t="shared" si="1"/>
        <v/>
      </c>
      <c r="F13" s="35" t="str">
        <f t="shared" si="2"/>
        <v/>
      </c>
      <c r="G13" s="2"/>
      <c r="H13" s="2"/>
      <c r="I13" s="2"/>
    </row>
    <row r="14" spans="1:9" x14ac:dyDescent="0.25">
      <c r="A14" s="28"/>
      <c r="B14" s="38"/>
      <c r="C14" s="39" t="str">
        <f>IF(A14="","",'Cena, sleva 1ks'!J12)</f>
        <v/>
      </c>
      <c r="D14" s="39" t="str">
        <f t="shared" si="0"/>
        <v/>
      </c>
      <c r="E14" s="40" t="str">
        <f t="shared" si="1"/>
        <v/>
      </c>
      <c r="F14" s="35" t="str">
        <f t="shared" si="2"/>
        <v/>
      </c>
      <c r="G14" s="2"/>
      <c r="H14" s="2"/>
      <c r="I14" s="2"/>
    </row>
    <row r="15" spans="1:9" x14ac:dyDescent="0.25">
      <c r="A15" s="28"/>
      <c r="B15" s="38"/>
      <c r="C15" s="39" t="str">
        <f>IF(A15="","",'Cena, sleva 1ks'!J13)</f>
        <v/>
      </c>
      <c r="D15" s="39" t="str">
        <f t="shared" si="0"/>
        <v/>
      </c>
      <c r="E15" s="40" t="str">
        <f t="shared" si="1"/>
        <v/>
      </c>
      <c r="F15" s="35" t="str">
        <f t="shared" si="2"/>
        <v/>
      </c>
      <c r="G15" s="2"/>
      <c r="H15" s="2"/>
      <c r="I15" s="2"/>
    </row>
    <row r="16" spans="1:9" x14ac:dyDescent="0.25">
      <c r="A16" s="28"/>
      <c r="B16" s="38"/>
      <c r="C16" s="39" t="str">
        <f>IF(A16="","",'Cena, sleva 1ks'!J14)</f>
        <v/>
      </c>
      <c r="D16" s="39" t="str">
        <f t="shared" si="0"/>
        <v/>
      </c>
      <c r="E16" s="40" t="str">
        <f t="shared" si="1"/>
        <v/>
      </c>
      <c r="F16" s="35" t="str">
        <f t="shared" si="2"/>
        <v/>
      </c>
      <c r="G16" s="2"/>
      <c r="H16" s="2"/>
      <c r="I16" s="2"/>
    </row>
    <row r="17" spans="1:9" x14ac:dyDescent="0.25">
      <c r="A17" s="28"/>
      <c r="B17" s="38"/>
      <c r="C17" s="39" t="str">
        <f>IF(A17="","",'Cena, sleva 1ks'!J15)</f>
        <v/>
      </c>
      <c r="D17" s="39" t="str">
        <f t="shared" si="0"/>
        <v/>
      </c>
      <c r="E17" s="40" t="str">
        <f t="shared" si="1"/>
        <v/>
      </c>
      <c r="F17" s="35" t="str">
        <f t="shared" si="2"/>
        <v/>
      </c>
      <c r="G17" s="2"/>
      <c r="H17" s="2"/>
      <c r="I17" s="2"/>
    </row>
    <row r="18" spans="1:9" x14ac:dyDescent="0.25">
      <c r="A18" s="28"/>
      <c r="B18" s="38"/>
      <c r="C18" s="39" t="str">
        <f>IF(A18="","",'Cena, sleva 1ks'!J16)</f>
        <v/>
      </c>
      <c r="D18" s="39" t="str">
        <f t="shared" si="0"/>
        <v/>
      </c>
      <c r="E18" s="40" t="str">
        <f t="shared" si="1"/>
        <v/>
      </c>
      <c r="F18" s="35" t="str">
        <f t="shared" si="2"/>
        <v/>
      </c>
      <c r="G18" s="2"/>
      <c r="H18" s="2"/>
      <c r="I18" s="2"/>
    </row>
    <row r="19" spans="1:9" x14ac:dyDescent="0.25">
      <c r="A19" s="28"/>
      <c r="B19" s="38"/>
      <c r="C19" s="39" t="str">
        <f>IF(A19="","",'Cena, sleva 1ks'!J17)</f>
        <v/>
      </c>
      <c r="D19" s="39" t="str">
        <f t="shared" si="0"/>
        <v/>
      </c>
      <c r="E19" s="40" t="str">
        <f t="shared" si="1"/>
        <v/>
      </c>
      <c r="F19" s="35" t="str">
        <f t="shared" si="2"/>
        <v/>
      </c>
      <c r="G19" s="2"/>
      <c r="H19" s="2"/>
      <c r="I19" s="2"/>
    </row>
    <row r="20" spans="1:9" x14ac:dyDescent="0.25">
      <c r="A20" s="28"/>
      <c r="B20" s="38"/>
      <c r="C20" s="39" t="str">
        <f>IF(A20="","",'Cena, sleva 1ks'!J18)</f>
        <v/>
      </c>
      <c r="D20" s="39" t="str">
        <f t="shared" si="0"/>
        <v/>
      </c>
      <c r="E20" s="40" t="str">
        <f t="shared" si="1"/>
        <v/>
      </c>
      <c r="F20" s="35" t="str">
        <f t="shared" si="2"/>
        <v/>
      </c>
      <c r="G20" s="2"/>
      <c r="H20" s="2"/>
      <c r="I20" s="2"/>
    </row>
    <row r="21" spans="1:9" x14ac:dyDescent="0.25">
      <c r="A21" s="28"/>
      <c r="B21" s="38"/>
      <c r="C21" s="39" t="str">
        <f>IF(A21="","",'Cena, sleva 1ks'!J19)</f>
        <v/>
      </c>
      <c r="D21" s="39" t="str">
        <f t="shared" si="0"/>
        <v/>
      </c>
      <c r="E21" s="40" t="str">
        <f t="shared" si="1"/>
        <v/>
      </c>
      <c r="F21" s="35" t="str">
        <f t="shared" si="2"/>
        <v/>
      </c>
      <c r="G21" s="2"/>
      <c r="H21" s="2"/>
      <c r="I21" s="2"/>
    </row>
    <row r="22" spans="1:9" x14ac:dyDescent="0.25">
      <c r="A22" s="28"/>
      <c r="B22" s="38"/>
      <c r="C22" s="39" t="str">
        <f>IF(A22="","",'Cena, sleva 1ks'!J20)</f>
        <v/>
      </c>
      <c r="D22" s="39" t="str">
        <f t="shared" si="0"/>
        <v/>
      </c>
      <c r="E22" s="40" t="str">
        <f t="shared" si="1"/>
        <v/>
      </c>
      <c r="F22" s="35" t="str">
        <f t="shared" si="2"/>
        <v/>
      </c>
      <c r="G22" s="2"/>
      <c r="H22" s="2"/>
      <c r="I22" s="2"/>
    </row>
    <row r="23" spans="1:9" x14ac:dyDescent="0.25">
      <c r="A23" s="28"/>
      <c r="B23" s="38"/>
      <c r="C23" s="39" t="str">
        <f>IF(A23="","",'Cena, sleva 1ks'!J21)</f>
        <v/>
      </c>
      <c r="D23" s="39" t="str">
        <f t="shared" si="0"/>
        <v/>
      </c>
      <c r="E23" s="40" t="str">
        <f t="shared" si="1"/>
        <v/>
      </c>
      <c r="F23" s="35" t="str">
        <f t="shared" si="2"/>
        <v/>
      </c>
      <c r="G23" s="2"/>
      <c r="H23" s="2"/>
      <c r="I23" s="2"/>
    </row>
    <row r="24" spans="1:9" x14ac:dyDescent="0.25">
      <c r="A24" s="28"/>
      <c r="B24" s="38"/>
      <c r="C24" s="39" t="str">
        <f>IF(A24="","",'Cena, sleva 1ks'!J22)</f>
        <v/>
      </c>
      <c r="D24" s="39" t="str">
        <f t="shared" si="0"/>
        <v/>
      </c>
      <c r="E24" s="40" t="str">
        <f t="shared" si="1"/>
        <v/>
      </c>
      <c r="F24" s="35" t="str">
        <f t="shared" si="2"/>
        <v/>
      </c>
      <c r="G24" s="2"/>
      <c r="H24" s="2"/>
      <c r="I24" s="2"/>
    </row>
    <row r="25" spans="1:9" x14ac:dyDescent="0.25">
      <c r="A25" s="28"/>
      <c r="B25" s="38"/>
      <c r="C25" s="39" t="str">
        <f>IF(A25="","",'Cena, sleva 1ks'!J23)</f>
        <v/>
      </c>
      <c r="D25" s="39" t="str">
        <f t="shared" si="0"/>
        <v/>
      </c>
      <c r="E25" s="40" t="str">
        <f t="shared" si="1"/>
        <v/>
      </c>
      <c r="F25" s="35" t="str">
        <f t="shared" si="2"/>
        <v/>
      </c>
      <c r="G25" s="2"/>
      <c r="H25" s="2"/>
      <c r="I25" s="2"/>
    </row>
    <row r="26" spans="1:9" x14ac:dyDescent="0.25">
      <c r="A26" s="28"/>
      <c r="B26" s="38"/>
      <c r="C26" s="39" t="str">
        <f>IF(A26="","",'Cena, sleva 1ks'!J24)</f>
        <v/>
      </c>
      <c r="D26" s="39" t="str">
        <f t="shared" si="0"/>
        <v/>
      </c>
      <c r="E26" s="40" t="str">
        <f t="shared" si="1"/>
        <v/>
      </c>
      <c r="F26" s="35" t="str">
        <f t="shared" si="2"/>
        <v/>
      </c>
      <c r="G26" s="2"/>
      <c r="H26" s="2"/>
      <c r="I26" s="2"/>
    </row>
    <row r="27" spans="1:9" x14ac:dyDescent="0.25">
      <c r="A27" s="28"/>
      <c r="B27" s="38"/>
      <c r="C27" s="39" t="str">
        <f>IF(A27="","",'Cena, sleva 1ks'!J25)</f>
        <v/>
      </c>
      <c r="D27" s="39" t="str">
        <f t="shared" si="0"/>
        <v/>
      </c>
      <c r="E27" s="40" t="str">
        <f t="shared" si="1"/>
        <v/>
      </c>
      <c r="F27" s="35" t="str">
        <f t="shared" si="2"/>
        <v/>
      </c>
      <c r="G27" s="2"/>
      <c r="H27" s="2"/>
      <c r="I27" s="2"/>
    </row>
    <row r="28" spans="1:9" x14ac:dyDescent="0.25">
      <c r="A28" s="28"/>
      <c r="B28" s="38"/>
      <c r="C28" s="39" t="str">
        <f>IF(A28="","",'Cena, sleva 1ks'!J26)</f>
        <v/>
      </c>
      <c r="D28" s="39" t="str">
        <f t="shared" si="0"/>
        <v/>
      </c>
      <c r="E28" s="40" t="str">
        <f t="shared" si="1"/>
        <v/>
      </c>
      <c r="F28" s="35" t="str">
        <f t="shared" si="2"/>
        <v/>
      </c>
      <c r="G28" s="2"/>
      <c r="H28" s="2"/>
      <c r="I28" s="2"/>
    </row>
    <row r="29" spans="1:9" x14ac:dyDescent="0.25">
      <c r="A29" s="28"/>
      <c r="B29" s="38"/>
      <c r="C29" s="39" t="str">
        <f>IF(A29="","",'Cena, sleva 1ks'!J27)</f>
        <v/>
      </c>
      <c r="D29" s="39" t="str">
        <f t="shared" si="0"/>
        <v/>
      </c>
      <c r="E29" s="40" t="str">
        <f t="shared" si="1"/>
        <v/>
      </c>
      <c r="F29" s="35" t="str">
        <f t="shared" si="2"/>
        <v/>
      </c>
      <c r="G29" s="2"/>
      <c r="H29" s="2"/>
      <c r="I29" s="2"/>
    </row>
    <row r="30" spans="1:9" x14ac:dyDescent="0.25">
      <c r="A30" s="28"/>
      <c r="B30" s="38"/>
      <c r="C30" s="39" t="str">
        <f>IF(A30="","",'Cena, sleva 1ks'!J28)</f>
        <v/>
      </c>
      <c r="D30" s="39" t="str">
        <f t="shared" si="0"/>
        <v/>
      </c>
      <c r="E30" s="40" t="str">
        <f t="shared" si="1"/>
        <v/>
      </c>
      <c r="F30" s="35" t="str">
        <f t="shared" si="2"/>
        <v/>
      </c>
      <c r="G30" s="2"/>
      <c r="H30" s="2"/>
      <c r="I30" s="2"/>
    </row>
    <row r="31" spans="1:9" x14ac:dyDescent="0.25">
      <c r="A31" s="28"/>
      <c r="B31" s="38"/>
      <c r="C31" s="39" t="str">
        <f>IF(A31="","",'Cena, sleva 1ks'!J29)</f>
        <v/>
      </c>
      <c r="D31" s="39" t="str">
        <f t="shared" si="0"/>
        <v/>
      </c>
      <c r="E31" s="40" t="str">
        <f t="shared" si="1"/>
        <v/>
      </c>
      <c r="F31" s="35" t="str">
        <f t="shared" si="2"/>
        <v/>
      </c>
      <c r="G31" s="2"/>
      <c r="H31" s="2"/>
      <c r="I31" s="2"/>
    </row>
    <row r="32" spans="1:9" x14ac:dyDescent="0.25">
      <c r="A32" s="28"/>
      <c r="B32" s="38"/>
      <c r="C32" s="39" t="str">
        <f>IF(A32="","",'Cena, sleva 1ks'!J30)</f>
        <v/>
      </c>
      <c r="D32" s="39" t="str">
        <f t="shared" si="0"/>
        <v/>
      </c>
      <c r="E32" s="40" t="str">
        <f t="shared" si="1"/>
        <v/>
      </c>
      <c r="F32" s="35" t="str">
        <f t="shared" si="2"/>
        <v/>
      </c>
      <c r="G32" s="2"/>
      <c r="H32" s="2"/>
      <c r="I32" s="2"/>
    </row>
    <row r="33" spans="1:9" x14ac:dyDescent="0.25">
      <c r="A33" s="28"/>
      <c r="B33" s="38"/>
      <c r="C33" s="39" t="str">
        <f>IF(A33="","",'Cena, sleva 1ks'!J31)</f>
        <v/>
      </c>
      <c r="D33" s="39" t="str">
        <f t="shared" si="0"/>
        <v/>
      </c>
      <c r="E33" s="40" t="str">
        <f t="shared" si="1"/>
        <v/>
      </c>
      <c r="F33" s="35" t="str">
        <f t="shared" si="2"/>
        <v/>
      </c>
      <c r="G33" s="2"/>
      <c r="H33" s="2"/>
      <c r="I33" s="2"/>
    </row>
    <row r="34" spans="1:9" x14ac:dyDescent="0.25">
      <c r="A34" s="28"/>
      <c r="B34" s="38"/>
      <c r="C34" s="39" t="str">
        <f>IF(A34="","",'Cena, sleva 1ks'!J32)</f>
        <v/>
      </c>
      <c r="D34" s="39" t="str">
        <f t="shared" si="0"/>
        <v/>
      </c>
      <c r="E34" s="40" t="str">
        <f t="shared" si="1"/>
        <v/>
      </c>
      <c r="F34" s="35" t="str">
        <f t="shared" si="2"/>
        <v/>
      </c>
      <c r="G34" s="2"/>
      <c r="H34" s="2"/>
      <c r="I34" s="2"/>
    </row>
    <row r="35" spans="1:9" x14ac:dyDescent="0.25">
      <c r="A35" s="28"/>
      <c r="B35" s="38"/>
      <c r="C35" s="39" t="str">
        <f>IF(A35="","",'Cena, sleva 1ks'!J33)</f>
        <v/>
      </c>
      <c r="D35" s="39" t="str">
        <f t="shared" si="0"/>
        <v/>
      </c>
      <c r="E35" s="40" t="str">
        <f t="shared" si="1"/>
        <v/>
      </c>
      <c r="F35" s="35" t="str">
        <f t="shared" si="2"/>
        <v/>
      </c>
      <c r="G35" s="2"/>
      <c r="H35" s="2"/>
      <c r="I35" s="2"/>
    </row>
    <row r="36" spans="1:9" x14ac:dyDescent="0.25">
      <c r="A36" s="28"/>
      <c r="B36" s="38"/>
      <c r="C36" s="39" t="str">
        <f>IF(A36="","",'Cena, sleva 1ks'!J34)</f>
        <v/>
      </c>
      <c r="D36" s="39" t="str">
        <f t="shared" si="0"/>
        <v/>
      </c>
      <c r="E36" s="40" t="str">
        <f t="shared" si="1"/>
        <v/>
      </c>
      <c r="F36" s="35" t="str">
        <f t="shared" si="2"/>
        <v/>
      </c>
      <c r="G36" s="2"/>
      <c r="H36" s="2"/>
      <c r="I36" s="2"/>
    </row>
    <row r="37" spans="1:9" x14ac:dyDescent="0.25">
      <c r="A37" s="28"/>
      <c r="B37" s="38"/>
      <c r="C37" s="39" t="str">
        <f>IF(A37="","",'Cena, sleva 1ks'!J35)</f>
        <v/>
      </c>
      <c r="D37" s="39" t="str">
        <f t="shared" si="0"/>
        <v/>
      </c>
      <c r="E37" s="40" t="str">
        <f t="shared" si="1"/>
        <v/>
      </c>
      <c r="F37" s="35" t="str">
        <f t="shared" si="2"/>
        <v/>
      </c>
      <c r="G37" s="2"/>
      <c r="H37" s="2"/>
      <c r="I37" s="2"/>
    </row>
    <row r="38" spans="1:9" x14ac:dyDescent="0.25">
      <c r="A38" s="28"/>
      <c r="B38" s="38"/>
      <c r="C38" s="39" t="str">
        <f>IF(A38="","",'Cena, sleva 1ks'!J36)</f>
        <v/>
      </c>
      <c r="D38" s="39" t="str">
        <f t="shared" si="0"/>
        <v/>
      </c>
      <c r="E38" s="40" t="str">
        <f t="shared" si="1"/>
        <v/>
      </c>
      <c r="F38" s="35" t="str">
        <f t="shared" si="2"/>
        <v/>
      </c>
      <c r="G38" s="2"/>
      <c r="H38" s="2"/>
      <c r="I38" s="2"/>
    </row>
    <row r="39" spans="1:9" x14ac:dyDescent="0.25">
      <c r="A39" s="28"/>
      <c r="B39" s="38"/>
      <c r="C39" s="39" t="str">
        <f>IF(A39="","",'Cena, sleva 1ks'!J37)</f>
        <v/>
      </c>
      <c r="D39" s="39" t="str">
        <f t="shared" si="0"/>
        <v/>
      </c>
      <c r="E39" s="40" t="str">
        <f t="shared" si="1"/>
        <v/>
      </c>
      <c r="F39" s="35" t="str">
        <f t="shared" si="2"/>
        <v/>
      </c>
      <c r="G39" s="2"/>
      <c r="H39" s="2"/>
      <c r="I39" s="2"/>
    </row>
    <row r="40" spans="1:9" x14ac:dyDescent="0.25">
      <c r="A40" s="28"/>
      <c r="B40" s="38"/>
      <c r="C40" s="39" t="str">
        <f>IF(A40="","",'Cena, sleva 1ks'!J38)</f>
        <v/>
      </c>
      <c r="D40" s="39" t="str">
        <f t="shared" si="0"/>
        <v/>
      </c>
      <c r="E40" s="40" t="str">
        <f t="shared" si="1"/>
        <v/>
      </c>
      <c r="F40" s="35" t="str">
        <f t="shared" si="2"/>
        <v/>
      </c>
      <c r="G40" s="2"/>
      <c r="H40" s="2"/>
      <c r="I40" s="2"/>
    </row>
    <row r="41" spans="1:9" x14ac:dyDescent="0.25">
      <c r="A41" s="28"/>
      <c r="B41" s="38"/>
      <c r="C41" s="39" t="str">
        <f>IF(A41="","",'Cena, sleva 1ks'!J39)</f>
        <v/>
      </c>
      <c r="D41" s="39" t="str">
        <f t="shared" si="0"/>
        <v/>
      </c>
      <c r="E41" s="40" t="str">
        <f t="shared" si="1"/>
        <v/>
      </c>
      <c r="F41" s="35" t="str">
        <f t="shared" si="2"/>
        <v/>
      </c>
      <c r="G41" s="2"/>
      <c r="H41" s="2"/>
      <c r="I41" s="2"/>
    </row>
    <row r="42" spans="1:9" x14ac:dyDescent="0.25">
      <c r="A42" s="28"/>
      <c r="B42" s="38"/>
      <c r="C42" s="39" t="str">
        <f>IF(A42="","",'Cena, sleva 1ks'!J40)</f>
        <v/>
      </c>
      <c r="D42" s="39" t="str">
        <f t="shared" si="0"/>
        <v/>
      </c>
      <c r="E42" s="40" t="str">
        <f t="shared" si="1"/>
        <v/>
      </c>
      <c r="F42" s="35" t="str">
        <f t="shared" si="2"/>
        <v/>
      </c>
      <c r="G42" s="2"/>
      <c r="H42" s="2"/>
      <c r="I42" s="2"/>
    </row>
    <row r="43" spans="1:9" x14ac:dyDescent="0.25">
      <c r="A43" s="28"/>
      <c r="B43" s="38"/>
      <c r="C43" s="39" t="str">
        <f>IF(A43="","",'Cena, sleva 1ks'!J41)</f>
        <v/>
      </c>
      <c r="D43" s="39" t="str">
        <f t="shared" si="0"/>
        <v/>
      </c>
      <c r="E43" s="40" t="str">
        <f t="shared" si="1"/>
        <v/>
      </c>
      <c r="F43" s="35" t="str">
        <f t="shared" si="2"/>
        <v/>
      </c>
      <c r="G43" s="2"/>
      <c r="H43" s="2"/>
      <c r="I43" s="2"/>
    </row>
    <row r="44" spans="1:9" x14ac:dyDescent="0.25">
      <c r="A44" s="28"/>
      <c r="B44" s="38"/>
      <c r="C44" s="39" t="str">
        <f>IF(A44="","",'Cena, sleva 1ks'!J42)</f>
        <v/>
      </c>
      <c r="D44" s="39" t="str">
        <f t="shared" si="0"/>
        <v/>
      </c>
      <c r="E44" s="40" t="str">
        <f t="shared" si="1"/>
        <v/>
      </c>
      <c r="F44" s="35" t="str">
        <f t="shared" si="2"/>
        <v/>
      </c>
      <c r="G44" s="2"/>
      <c r="H44" s="2"/>
      <c r="I44" s="2"/>
    </row>
    <row r="45" spans="1:9" x14ac:dyDescent="0.25">
      <c r="A45" s="28"/>
      <c r="B45" s="38"/>
      <c r="C45" s="39" t="str">
        <f>IF(A45="","",'Cena, sleva 1ks'!J43)</f>
        <v/>
      </c>
      <c r="D45" s="39" t="str">
        <f t="shared" si="0"/>
        <v/>
      </c>
      <c r="E45" s="40" t="str">
        <f t="shared" si="1"/>
        <v/>
      </c>
      <c r="F45" s="35" t="str">
        <f t="shared" si="2"/>
        <v/>
      </c>
      <c r="G45" s="2"/>
      <c r="H45" s="2"/>
      <c r="I45" s="2"/>
    </row>
    <row r="46" spans="1:9" x14ac:dyDescent="0.25">
      <c r="A46" s="28"/>
      <c r="B46" s="38"/>
      <c r="C46" s="39" t="str">
        <f>IF(A46="","",'Cena, sleva 1ks'!J44)</f>
        <v/>
      </c>
      <c r="D46" s="39" t="str">
        <f t="shared" si="0"/>
        <v/>
      </c>
      <c r="E46" s="40" t="str">
        <f t="shared" si="1"/>
        <v/>
      </c>
      <c r="F46" s="35" t="str">
        <f t="shared" si="2"/>
        <v/>
      </c>
      <c r="G46" s="2"/>
      <c r="H46" s="2"/>
      <c r="I46" s="2"/>
    </row>
    <row r="47" spans="1:9" x14ac:dyDescent="0.25">
      <c r="A47" s="28"/>
      <c r="B47" s="38"/>
      <c r="C47" s="39" t="str">
        <f>IF(A47="","",'Cena, sleva 1ks'!J45)</f>
        <v/>
      </c>
      <c r="D47" s="39" t="str">
        <f t="shared" si="0"/>
        <v/>
      </c>
      <c r="E47" s="40" t="str">
        <f t="shared" si="1"/>
        <v/>
      </c>
      <c r="F47" s="35" t="str">
        <f t="shared" si="2"/>
        <v/>
      </c>
      <c r="G47" s="2"/>
      <c r="H47" s="2"/>
      <c r="I47" s="2"/>
    </row>
    <row r="48" spans="1:9" x14ac:dyDescent="0.25">
      <c r="A48" s="28"/>
      <c r="B48" s="38"/>
      <c r="C48" s="39" t="str">
        <f>IF(A48="","",'Cena, sleva 1ks'!J46)</f>
        <v/>
      </c>
      <c r="D48" s="39" t="str">
        <f t="shared" si="0"/>
        <v/>
      </c>
      <c r="E48" s="40" t="str">
        <f t="shared" si="1"/>
        <v/>
      </c>
      <c r="F48" s="35" t="str">
        <f t="shared" si="2"/>
        <v/>
      </c>
      <c r="G48" s="2"/>
      <c r="H48" s="2"/>
      <c r="I48" s="2"/>
    </row>
    <row r="49" spans="1:12" x14ac:dyDescent="0.25">
      <c r="A49" s="28"/>
      <c r="B49" s="38"/>
      <c r="C49" s="39" t="str">
        <f>IF(A49="","",'Cena, sleva 1ks'!J47)</f>
        <v/>
      </c>
      <c r="D49" s="39" t="str">
        <f t="shared" si="0"/>
        <v/>
      </c>
      <c r="E49" s="40" t="str">
        <f t="shared" si="1"/>
        <v/>
      </c>
      <c r="F49" s="35" t="str">
        <f t="shared" si="2"/>
        <v/>
      </c>
      <c r="G49" s="2"/>
      <c r="H49" s="2"/>
      <c r="I49" s="2"/>
    </row>
    <row r="51" spans="1:12" ht="21" x14ac:dyDescent="0.35">
      <c r="A51" s="6"/>
    </row>
    <row r="52" spans="1:12" x14ac:dyDescent="0.25">
      <c r="F52" s="11"/>
      <c r="G52" s="9"/>
      <c r="H52" s="9"/>
      <c r="I52" s="9"/>
    </row>
    <row r="53" spans="1:12" x14ac:dyDescent="0.25">
      <c r="J53" s="8"/>
    </row>
    <row r="54" spans="1:12" ht="21.75" thickBot="1" x14ac:dyDescent="0.4">
      <c r="A54" s="14" t="s">
        <v>18</v>
      </c>
      <c r="B54" s="13" t="s">
        <v>4</v>
      </c>
      <c r="C54" s="5" t="s">
        <v>8</v>
      </c>
      <c r="D54" s="5" t="s">
        <v>5</v>
      </c>
      <c r="E54" s="5" t="s">
        <v>6</v>
      </c>
      <c r="F54" s="5" t="s">
        <v>7</v>
      </c>
      <c r="L54" s="7"/>
    </row>
    <row r="55" spans="1:12" ht="15.75" thickTop="1" x14ac:dyDescent="0.25">
      <c r="A55" s="43"/>
      <c r="B55" s="42">
        <f>SUM(B4:B49)</f>
        <v>12</v>
      </c>
      <c r="C55" s="41">
        <f>SUM(C5:C49)</f>
        <v>2255.5</v>
      </c>
      <c r="D55" s="30">
        <f>SUM(D5:D49)</f>
        <v>5318</v>
      </c>
      <c r="E55" s="10">
        <v>0.1</v>
      </c>
      <c r="F55" s="36">
        <f>SUM(F5:F49)</f>
        <v>4786.2000000000007</v>
      </c>
    </row>
  </sheetData>
  <mergeCells count="3">
    <mergeCell ref="B1:C1"/>
    <mergeCell ref="G1:H1"/>
    <mergeCell ref="G3:I3"/>
  </mergeCells>
  <dataValidations count="1">
    <dataValidation type="list" allowBlank="1" showInputMessage="1" showErrorMessage="1" sqref="A4:A49" xr:uid="{EEB0F514-727E-415C-8E90-CEEDBD5B39C4}">
      <formula1>VYROBKY</formula1>
    </dataValidation>
  </dataValidations>
  <pageMargins left="0.25" right="0.25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J55"/>
  <sheetViews>
    <sheetView workbookViewId="0">
      <pane ySplit="1" topLeftCell="A2" activePane="bottomLeft" state="frozen"/>
      <selection pane="bottomLeft" activeCell="H23" sqref="H23"/>
    </sheetView>
  </sheetViews>
  <sheetFormatPr defaultRowHeight="15" x14ac:dyDescent="0.25"/>
  <cols>
    <col min="1" max="1" width="12.85546875" bestFit="1" customWidth="1"/>
    <col min="2" max="2" width="8.28515625" bestFit="1" customWidth="1"/>
    <col min="3" max="3" width="10.42578125" bestFit="1" customWidth="1"/>
    <col min="4" max="5" width="9.42578125" bestFit="1" customWidth="1"/>
    <col min="6" max="6" width="10.42578125" customWidth="1"/>
    <col min="7" max="8" width="10.42578125" bestFit="1" customWidth="1"/>
    <col min="9" max="9" width="9.42578125" bestFit="1" customWidth="1"/>
    <col min="10" max="10" width="11.42578125" bestFit="1" customWidth="1"/>
  </cols>
  <sheetData>
    <row r="1" spans="1:10" ht="15.75" thickBot="1" x14ac:dyDescent="0.3">
      <c r="A1" s="5" t="s">
        <v>3</v>
      </c>
      <c r="B1" s="5" t="s">
        <v>4</v>
      </c>
      <c r="C1" s="5" t="s">
        <v>10</v>
      </c>
      <c r="D1" s="5" t="s">
        <v>11</v>
      </c>
      <c r="E1" s="5" t="s">
        <v>12</v>
      </c>
      <c r="F1" s="5" t="s">
        <v>17</v>
      </c>
      <c r="G1" s="5" t="s">
        <v>13</v>
      </c>
      <c r="H1" s="5" t="s">
        <v>14</v>
      </c>
      <c r="I1" s="5" t="s">
        <v>15</v>
      </c>
      <c r="J1" s="5" t="s">
        <v>16</v>
      </c>
    </row>
    <row r="2" spans="1:10" ht="15.75" thickTop="1" x14ac:dyDescent="0.25">
      <c r="A2" s="18" t="str">
        <f>IF('Celková zakázka'!A4="","",'Celková zakázka'!A4)</f>
        <v>0001</v>
      </c>
      <c r="B2" s="52">
        <f>IF(A2="","",'Celková zakázka'!B4)</f>
        <v>2</v>
      </c>
      <c r="C2" s="45">
        <f>IF($A2="","",'Cena, sleva 1ks'!C2*$B2)</f>
        <v>200</v>
      </c>
      <c r="D2" s="45">
        <f>IF($A2="","",'Cena, sleva 1ks'!D2*$B2)</f>
        <v>50</v>
      </c>
      <c r="E2" s="45">
        <f>IF($A2="","",'Cena, sleva 1ks'!E2*$B2)</f>
        <v>30</v>
      </c>
      <c r="F2" s="45">
        <f>IF($A2="","",'Cena, sleva 1ks'!F2*$B2)</f>
        <v>172</v>
      </c>
      <c r="G2" s="45">
        <f>IF($A2="","",'Cena, sleva 1ks'!G2*$B2)</f>
        <v>244</v>
      </c>
      <c r="H2" s="45">
        <f>IF($A2="","",'Cena, sleva 1ks'!H2*$B2)</f>
        <v>200</v>
      </c>
      <c r="I2" s="45">
        <f>IF($A2="","",'Cena, sleva 1ks'!I2*$B2)</f>
        <v>40</v>
      </c>
      <c r="J2" s="22">
        <f>IF($A2="","",SUM(C2:I2))</f>
        <v>936</v>
      </c>
    </row>
    <row r="3" spans="1:10" x14ac:dyDescent="0.25">
      <c r="A3" s="19" t="str">
        <f>IF('Celková zakázka'!A5="","",'Celková zakázka'!A5)</f>
        <v>0102</v>
      </c>
      <c r="B3" s="53">
        <f>IF(A3="","",'Celková zakázka'!B5)</f>
        <v>3</v>
      </c>
      <c r="C3" s="41">
        <f>IF($A3="","",'Cena, sleva 1ks'!C3*$B3)</f>
        <v>660</v>
      </c>
      <c r="D3" s="41">
        <f>IF($A3="","",'Cena, sleva 1ks'!D3*$B3)</f>
        <v>105</v>
      </c>
      <c r="E3" s="41">
        <f>IF($A3="","",'Cena, sleva 1ks'!E3*$B3)</f>
        <v>30</v>
      </c>
      <c r="F3" s="41">
        <f>IF($A3="","",'Cena, sleva 1ks'!F3*$B3)</f>
        <v>174</v>
      </c>
      <c r="G3" s="41">
        <f>IF($A3="","",'Cena, sleva 1ks'!G3*$B3)</f>
        <v>297</v>
      </c>
      <c r="H3" s="41">
        <f>IF($A3="","",'Cena, sleva 1ks'!H3*$B3)</f>
        <v>540</v>
      </c>
      <c r="I3" s="41">
        <f>IF($A3="","",'Cena, sleva 1ks'!I3*$B3)</f>
        <v>60</v>
      </c>
      <c r="J3" s="24">
        <f t="shared" ref="J3:J49" si="0">IF($A3="","",SUM(C3:I3))</f>
        <v>1866</v>
      </c>
    </row>
    <row r="4" spans="1:10" x14ac:dyDescent="0.25">
      <c r="A4" s="19" t="str">
        <f>IF('Celková zakázka'!A6="","",'Celková zakázka'!A6)</f>
        <v>3004</v>
      </c>
      <c r="B4" s="53">
        <f>IF(A4="","",'Celková zakázka'!B6)</f>
        <v>4</v>
      </c>
      <c r="C4" s="41">
        <f>IF($A4="","",'Cena, sleva 1ks'!C4*$B4)</f>
        <v>444</v>
      </c>
      <c r="D4" s="41">
        <f>IF($A4="","",'Cena, sleva 1ks'!D4*$B4)</f>
        <v>100</v>
      </c>
      <c r="E4" s="41">
        <f>IF($A4="","",'Cena, sleva 1ks'!E4*$B4)</f>
        <v>60</v>
      </c>
      <c r="F4" s="41">
        <f>IF($A4="","",'Cena, sleva 1ks'!F4*$B4)</f>
        <v>128</v>
      </c>
      <c r="G4" s="41">
        <f>IF($A4="","",'Cena, sleva 1ks'!G4*$B4)</f>
        <v>626</v>
      </c>
      <c r="H4" s="41">
        <f>IF($A4="","",'Cena, sleva 1ks'!H4*$B4)</f>
        <v>400</v>
      </c>
      <c r="I4" s="41">
        <f>IF($A4="","",'Cena, sleva 1ks'!I4*$B4)</f>
        <v>0</v>
      </c>
      <c r="J4" s="24">
        <f t="shared" si="0"/>
        <v>1758</v>
      </c>
    </row>
    <row r="5" spans="1:10" x14ac:dyDescent="0.25">
      <c r="A5" s="19" t="str">
        <f>IF('Celková zakázka'!A7="","",'Celková zakázka'!A7)</f>
        <v>0002</v>
      </c>
      <c r="B5" s="53">
        <f>IF(A5="","",'Celková zakázka'!B7)</f>
        <v>2</v>
      </c>
      <c r="C5" s="41">
        <f>IF($A5="","",'Cena, sleva 1ks'!C5*$B5)</f>
        <v>300</v>
      </c>
      <c r="D5" s="41">
        <f>IF($A5="","",'Cena, sleva 1ks'!D5*$B5)</f>
        <v>50</v>
      </c>
      <c r="E5" s="41">
        <f>IF($A5="","",'Cena, sleva 1ks'!E5*$B5)</f>
        <v>40</v>
      </c>
      <c r="F5" s="41">
        <f>IF($A5="","",'Cena, sleva 1ks'!F5*$B5)</f>
        <v>192</v>
      </c>
      <c r="G5" s="41">
        <f>IF($A5="","",'Cena, sleva 1ks'!G5*$B5)</f>
        <v>178</v>
      </c>
      <c r="H5" s="41">
        <f>IF($A5="","",'Cena, sleva 1ks'!H5*$B5)</f>
        <v>200</v>
      </c>
      <c r="I5" s="41">
        <f>IF($A5="","",'Cena, sleva 1ks'!I5*$B5)</f>
        <v>40</v>
      </c>
      <c r="J5" s="24">
        <f t="shared" si="0"/>
        <v>1000</v>
      </c>
    </row>
    <row r="6" spans="1:10" x14ac:dyDescent="0.25">
      <c r="A6" s="19" t="str">
        <f>IF('Celková zakázka'!A8="","",'Celková zakázka'!A8)</f>
        <v>3003</v>
      </c>
      <c r="B6" s="53">
        <f>IF(A6="","",'Celková zakázka'!B8)</f>
        <v>1</v>
      </c>
      <c r="C6" s="41">
        <f>IF($A6="","",'Cena, sleva 1ks'!C6*$B6)</f>
        <v>230</v>
      </c>
      <c r="D6" s="41">
        <f>IF($A6="","",'Cena, sleva 1ks'!D6*$B6)</f>
        <v>35</v>
      </c>
      <c r="E6" s="41">
        <f>IF($A6="","",'Cena, sleva 1ks'!E6*$B6)</f>
        <v>10</v>
      </c>
      <c r="F6" s="41">
        <f>IF($A6="","",'Cena, sleva 1ks'!F6*$B6)</f>
        <v>69</v>
      </c>
      <c r="G6" s="41">
        <f>IF($A6="","",'Cena, sleva 1ks'!G6*$B6)</f>
        <v>170</v>
      </c>
      <c r="H6" s="41">
        <f>IF($A6="","",'Cena, sleva 1ks'!H6*$B6)</f>
        <v>180</v>
      </c>
      <c r="I6" s="41">
        <f>IF($A6="","",'Cena, sleva 1ks'!I6*$B6)</f>
        <v>0</v>
      </c>
      <c r="J6" s="24">
        <f t="shared" si="0"/>
        <v>694</v>
      </c>
    </row>
    <row r="7" spans="1:10" x14ac:dyDescent="0.25">
      <c r="A7" s="19" t="str">
        <f>IF('Celková zakázka'!A9="","",'Celková zakázka'!A9)</f>
        <v/>
      </c>
      <c r="B7" s="53" t="str">
        <f>IF(A7="","",'Celková zakázka'!B9)</f>
        <v/>
      </c>
      <c r="C7" s="41" t="str">
        <f>IF($A7="","",'Cena, sleva 1ks'!C7*$B7)</f>
        <v/>
      </c>
      <c r="D7" s="41" t="str">
        <f>IF($A7="","",'Cena, sleva 1ks'!D7*$B7)</f>
        <v/>
      </c>
      <c r="E7" s="41" t="str">
        <f>IF($A7="","",'Cena, sleva 1ks'!E7*$B7)</f>
        <v/>
      </c>
      <c r="F7" s="41" t="str">
        <f>IF($A7="","",'Cena, sleva 1ks'!F7*$B7)</f>
        <v/>
      </c>
      <c r="G7" s="41" t="str">
        <f>IF($A7="","",'Cena, sleva 1ks'!G7*$B7)</f>
        <v/>
      </c>
      <c r="H7" s="41" t="str">
        <f>IF($A7="","",'Cena, sleva 1ks'!H7*$B7)</f>
        <v/>
      </c>
      <c r="I7" s="41" t="str">
        <f>IF($A7="","",'Cena, sleva 1ks'!I7*$B7)</f>
        <v/>
      </c>
      <c r="J7" s="24" t="str">
        <f t="shared" si="0"/>
        <v/>
      </c>
    </row>
    <row r="8" spans="1:10" x14ac:dyDescent="0.25">
      <c r="A8" s="19" t="str">
        <f>IF('Celková zakázka'!A10="","",'Celková zakázka'!A10)</f>
        <v/>
      </c>
      <c r="B8" s="53" t="str">
        <f>IF(A8="","",'Celková zakázka'!B10)</f>
        <v/>
      </c>
      <c r="C8" s="41" t="str">
        <f>IF($A8="","",'Cena, sleva 1ks'!C8*$B8)</f>
        <v/>
      </c>
      <c r="D8" s="41" t="str">
        <f>IF($A8="","",'Cena, sleva 1ks'!D8*$B8)</f>
        <v/>
      </c>
      <c r="E8" s="41" t="str">
        <f>IF($A8="","",'Cena, sleva 1ks'!E8*$B8)</f>
        <v/>
      </c>
      <c r="F8" s="41" t="str">
        <f>IF($A8="","",'Cena, sleva 1ks'!F8*$B8)</f>
        <v/>
      </c>
      <c r="G8" s="41" t="str">
        <f>IF($A8="","",'Cena, sleva 1ks'!G8*$B8)</f>
        <v/>
      </c>
      <c r="H8" s="41" t="str">
        <f>IF($A8="","",'Cena, sleva 1ks'!H8*$B8)</f>
        <v/>
      </c>
      <c r="I8" s="41" t="str">
        <f>IF($A8="","",'Cena, sleva 1ks'!I8*$B8)</f>
        <v/>
      </c>
      <c r="J8" s="24" t="str">
        <f t="shared" si="0"/>
        <v/>
      </c>
    </row>
    <row r="9" spans="1:10" x14ac:dyDescent="0.25">
      <c r="A9" s="19" t="str">
        <f>IF('Celková zakázka'!A11="","",'Celková zakázka'!A11)</f>
        <v/>
      </c>
      <c r="B9" s="53" t="str">
        <f>IF(A9="","",'Celková zakázka'!B11)</f>
        <v/>
      </c>
      <c r="C9" s="41" t="str">
        <f>IF($A9="","",'Cena, sleva 1ks'!C9*$B9)</f>
        <v/>
      </c>
      <c r="D9" s="41" t="str">
        <f>IF($A9="","",'Cena, sleva 1ks'!D9*$B9)</f>
        <v/>
      </c>
      <c r="E9" s="41" t="str">
        <f>IF($A9="","",'Cena, sleva 1ks'!E9*$B9)</f>
        <v/>
      </c>
      <c r="F9" s="41" t="str">
        <f>IF($A9="","",'Cena, sleva 1ks'!F9*$B9)</f>
        <v/>
      </c>
      <c r="G9" s="41" t="str">
        <f>IF($A9="","",'Cena, sleva 1ks'!G9*$B9)</f>
        <v/>
      </c>
      <c r="H9" s="41" t="str">
        <f>IF($A9="","",'Cena, sleva 1ks'!H9*$B9)</f>
        <v/>
      </c>
      <c r="I9" s="41" t="str">
        <f>IF($A9="","",'Cena, sleva 1ks'!I9*$B9)</f>
        <v/>
      </c>
      <c r="J9" s="24" t="str">
        <f t="shared" si="0"/>
        <v/>
      </c>
    </row>
    <row r="10" spans="1:10" x14ac:dyDescent="0.25">
      <c r="A10" s="19" t="str">
        <f>IF('Celková zakázka'!A12="","",'Celková zakázka'!A12)</f>
        <v/>
      </c>
      <c r="B10" s="53" t="str">
        <f>IF(A10="","",'Celková zakázka'!B12)</f>
        <v/>
      </c>
      <c r="C10" s="41" t="str">
        <f>IF($A10="","",'Cena, sleva 1ks'!C10*$B10)</f>
        <v/>
      </c>
      <c r="D10" s="41" t="str">
        <f>IF($A10="","",'Cena, sleva 1ks'!D10*$B10)</f>
        <v/>
      </c>
      <c r="E10" s="41" t="str">
        <f>IF($A10="","",'Cena, sleva 1ks'!E10*$B10)</f>
        <v/>
      </c>
      <c r="F10" s="41" t="str">
        <f>IF($A10="","",'Cena, sleva 1ks'!F10*$B10)</f>
        <v/>
      </c>
      <c r="G10" s="41" t="str">
        <f>IF($A10="","",'Cena, sleva 1ks'!G10*$B10)</f>
        <v/>
      </c>
      <c r="H10" s="41" t="str">
        <f>IF($A10="","",'Cena, sleva 1ks'!H10*$B10)</f>
        <v/>
      </c>
      <c r="I10" s="41" t="str">
        <f>IF($A10="","",'Cena, sleva 1ks'!I10*$B10)</f>
        <v/>
      </c>
      <c r="J10" s="24" t="str">
        <f t="shared" si="0"/>
        <v/>
      </c>
    </row>
    <row r="11" spans="1:10" x14ac:dyDescent="0.25">
      <c r="A11" s="19" t="str">
        <f>IF('Celková zakázka'!A13="","",'Celková zakázka'!A13)</f>
        <v/>
      </c>
      <c r="B11" s="53" t="str">
        <f>IF(A11="","",'Celková zakázka'!B13)</f>
        <v/>
      </c>
      <c r="C11" s="41" t="str">
        <f>IF($A11="","",'Cena, sleva 1ks'!C11*$B11)</f>
        <v/>
      </c>
      <c r="D11" s="41" t="str">
        <f>IF($A11="","",'Cena, sleva 1ks'!D11*$B11)</f>
        <v/>
      </c>
      <c r="E11" s="41" t="str">
        <f>IF($A11="","",'Cena, sleva 1ks'!E11*$B11)</f>
        <v/>
      </c>
      <c r="F11" s="41" t="str">
        <f>IF($A11="","",'Cena, sleva 1ks'!F11*$B11)</f>
        <v/>
      </c>
      <c r="G11" s="41" t="str">
        <f>IF($A11="","",'Cena, sleva 1ks'!G11*$B11)</f>
        <v/>
      </c>
      <c r="H11" s="41" t="str">
        <f>IF($A11="","",'Cena, sleva 1ks'!H11*$B11)</f>
        <v/>
      </c>
      <c r="I11" s="41" t="str">
        <f>IF($A11="","",'Cena, sleva 1ks'!I11*$B11)</f>
        <v/>
      </c>
      <c r="J11" s="24" t="str">
        <f t="shared" si="0"/>
        <v/>
      </c>
    </row>
    <row r="12" spans="1:10" x14ac:dyDescent="0.25">
      <c r="A12" s="19" t="str">
        <f>IF('Celková zakázka'!A14="","",'Celková zakázka'!A14)</f>
        <v/>
      </c>
      <c r="B12" s="53" t="str">
        <f>IF(A12="","",'Celková zakázka'!B14)</f>
        <v/>
      </c>
      <c r="C12" s="41" t="str">
        <f>IF($A12="","",'Cena, sleva 1ks'!C12*$B12)</f>
        <v/>
      </c>
      <c r="D12" s="41" t="str">
        <f>IF($A12="","",'Cena, sleva 1ks'!D12*$B12)</f>
        <v/>
      </c>
      <c r="E12" s="41" t="str">
        <f>IF($A12="","",'Cena, sleva 1ks'!E12*$B12)</f>
        <v/>
      </c>
      <c r="F12" s="41" t="str">
        <f>IF($A12="","",'Cena, sleva 1ks'!F12*$B12)</f>
        <v/>
      </c>
      <c r="G12" s="41" t="str">
        <f>IF($A12="","",'Cena, sleva 1ks'!G12*$B12)</f>
        <v/>
      </c>
      <c r="H12" s="41" t="str">
        <f>IF($A12="","",'Cena, sleva 1ks'!H12*$B12)</f>
        <v/>
      </c>
      <c r="I12" s="41" t="str">
        <f>IF($A12="","",'Cena, sleva 1ks'!I12*$B12)</f>
        <v/>
      </c>
      <c r="J12" s="24" t="str">
        <f t="shared" si="0"/>
        <v/>
      </c>
    </row>
    <row r="13" spans="1:10" x14ac:dyDescent="0.25">
      <c r="A13" s="19" t="str">
        <f>IF('Celková zakázka'!A15="","",'Celková zakázka'!A15)</f>
        <v/>
      </c>
      <c r="B13" s="53" t="str">
        <f>IF(A13="","",'Celková zakázka'!B15)</f>
        <v/>
      </c>
      <c r="C13" s="41" t="str">
        <f>IF($A13="","",'Cena, sleva 1ks'!C13*$B13)</f>
        <v/>
      </c>
      <c r="D13" s="41" t="str">
        <f>IF($A13="","",'Cena, sleva 1ks'!D13*$B13)</f>
        <v/>
      </c>
      <c r="E13" s="41" t="str">
        <f>IF($A13="","",'Cena, sleva 1ks'!E13*$B13)</f>
        <v/>
      </c>
      <c r="F13" s="41" t="str">
        <f>IF($A13="","",'Cena, sleva 1ks'!F13*$B13)</f>
        <v/>
      </c>
      <c r="G13" s="41" t="str">
        <f>IF($A13="","",'Cena, sleva 1ks'!G13*$B13)</f>
        <v/>
      </c>
      <c r="H13" s="41" t="str">
        <f>IF($A13="","",'Cena, sleva 1ks'!H13*$B13)</f>
        <v/>
      </c>
      <c r="I13" s="41" t="str">
        <f>IF($A13="","",'Cena, sleva 1ks'!I13*$B13)</f>
        <v/>
      </c>
      <c r="J13" s="24" t="str">
        <f t="shared" si="0"/>
        <v/>
      </c>
    </row>
    <row r="14" spans="1:10" x14ac:dyDescent="0.25">
      <c r="A14" s="19" t="str">
        <f>IF('Celková zakázka'!A16="","",'Celková zakázka'!A16)</f>
        <v/>
      </c>
      <c r="B14" s="53" t="str">
        <f>IF(A14="","",'Celková zakázka'!B16)</f>
        <v/>
      </c>
      <c r="C14" s="41" t="str">
        <f>IF($A14="","",'Cena, sleva 1ks'!C14*$B14)</f>
        <v/>
      </c>
      <c r="D14" s="41" t="str">
        <f>IF($A14="","",'Cena, sleva 1ks'!D14*$B14)</f>
        <v/>
      </c>
      <c r="E14" s="41" t="str">
        <f>IF($A14="","",'Cena, sleva 1ks'!E14*$B14)</f>
        <v/>
      </c>
      <c r="F14" s="41" t="str">
        <f>IF($A14="","",'Cena, sleva 1ks'!F14*$B14)</f>
        <v/>
      </c>
      <c r="G14" s="41" t="str">
        <f>IF($A14="","",'Cena, sleva 1ks'!G14*$B14)</f>
        <v/>
      </c>
      <c r="H14" s="41" t="str">
        <f>IF($A14="","",'Cena, sleva 1ks'!H14*$B14)</f>
        <v/>
      </c>
      <c r="I14" s="41" t="str">
        <f>IF($A14="","",'Cena, sleva 1ks'!I14*$B14)</f>
        <v/>
      </c>
      <c r="J14" s="24" t="str">
        <f t="shared" si="0"/>
        <v/>
      </c>
    </row>
    <row r="15" spans="1:10" x14ac:dyDescent="0.25">
      <c r="A15" s="19" t="str">
        <f>IF('Celková zakázka'!A17="","",'Celková zakázka'!A17)</f>
        <v/>
      </c>
      <c r="B15" s="53" t="str">
        <f>IF(A15="","",'Celková zakázka'!B17)</f>
        <v/>
      </c>
      <c r="C15" s="41" t="str">
        <f>IF($A15="","",'Cena, sleva 1ks'!C15*$B15)</f>
        <v/>
      </c>
      <c r="D15" s="41" t="str">
        <f>IF($A15="","",'Cena, sleva 1ks'!D15*$B15)</f>
        <v/>
      </c>
      <c r="E15" s="41" t="str">
        <f>IF($A15="","",'Cena, sleva 1ks'!E15*$B15)</f>
        <v/>
      </c>
      <c r="F15" s="41" t="str">
        <f>IF($A15="","",'Cena, sleva 1ks'!F15*$B15)</f>
        <v/>
      </c>
      <c r="G15" s="41" t="str">
        <f>IF($A15="","",'Cena, sleva 1ks'!G15*$B15)</f>
        <v/>
      </c>
      <c r="H15" s="41" t="str">
        <f>IF($A15="","",'Cena, sleva 1ks'!H15*$B15)</f>
        <v/>
      </c>
      <c r="I15" s="41" t="str">
        <f>IF($A15="","",'Cena, sleva 1ks'!I15*$B15)</f>
        <v/>
      </c>
      <c r="J15" s="24" t="str">
        <f t="shared" si="0"/>
        <v/>
      </c>
    </row>
    <row r="16" spans="1:10" x14ac:dyDescent="0.25">
      <c r="A16" s="19" t="str">
        <f>IF('Celková zakázka'!A18="","",'Celková zakázka'!A18)</f>
        <v/>
      </c>
      <c r="B16" s="53" t="str">
        <f>IF(A16="","",'Celková zakázka'!B18)</f>
        <v/>
      </c>
      <c r="C16" s="41" t="str">
        <f>IF($A16="","",'Cena, sleva 1ks'!C16*$B16)</f>
        <v/>
      </c>
      <c r="D16" s="41" t="str">
        <f>IF($A16="","",'Cena, sleva 1ks'!D16*$B16)</f>
        <v/>
      </c>
      <c r="E16" s="41" t="str">
        <f>IF($A16="","",'Cena, sleva 1ks'!E16*$B16)</f>
        <v/>
      </c>
      <c r="F16" s="41" t="str">
        <f>IF($A16="","",'Cena, sleva 1ks'!F16*$B16)</f>
        <v/>
      </c>
      <c r="G16" s="41" t="str">
        <f>IF($A16="","",'Cena, sleva 1ks'!G16*$B16)</f>
        <v/>
      </c>
      <c r="H16" s="41" t="str">
        <f>IF($A16="","",'Cena, sleva 1ks'!H16*$B16)</f>
        <v/>
      </c>
      <c r="I16" s="41" t="str">
        <f>IF($A16="","",'Cena, sleva 1ks'!I16*$B16)</f>
        <v/>
      </c>
      <c r="J16" s="24" t="str">
        <f t="shared" si="0"/>
        <v/>
      </c>
    </row>
    <row r="17" spans="1:10" x14ac:dyDescent="0.25">
      <c r="A17" s="19" t="str">
        <f>IF('Celková zakázka'!A19="","",'Celková zakázka'!A19)</f>
        <v/>
      </c>
      <c r="B17" s="53" t="str">
        <f>IF(A17="","",'Celková zakázka'!B19)</f>
        <v/>
      </c>
      <c r="C17" s="41" t="str">
        <f>IF($A17="","",'Cena, sleva 1ks'!C17*$B17)</f>
        <v/>
      </c>
      <c r="D17" s="41" t="str">
        <f>IF($A17="","",'Cena, sleva 1ks'!D17*$B17)</f>
        <v/>
      </c>
      <c r="E17" s="41" t="str">
        <f>IF($A17="","",'Cena, sleva 1ks'!E17*$B17)</f>
        <v/>
      </c>
      <c r="F17" s="41" t="str">
        <f>IF($A17="","",'Cena, sleva 1ks'!F17*$B17)</f>
        <v/>
      </c>
      <c r="G17" s="41" t="str">
        <f>IF($A17="","",'Cena, sleva 1ks'!G17*$B17)</f>
        <v/>
      </c>
      <c r="H17" s="41" t="str">
        <f>IF($A17="","",'Cena, sleva 1ks'!H17*$B17)</f>
        <v/>
      </c>
      <c r="I17" s="41" t="str">
        <f>IF($A17="","",'Cena, sleva 1ks'!I17*$B17)</f>
        <v/>
      </c>
      <c r="J17" s="24" t="str">
        <f t="shared" si="0"/>
        <v/>
      </c>
    </row>
    <row r="18" spans="1:10" x14ac:dyDescent="0.25">
      <c r="A18" s="19" t="str">
        <f>IF('Celková zakázka'!A20="","",'Celková zakázka'!A20)</f>
        <v/>
      </c>
      <c r="B18" s="53" t="str">
        <f>IF(A18="","",'Celková zakázka'!B20)</f>
        <v/>
      </c>
      <c r="C18" s="41" t="str">
        <f>IF($A18="","",'Cena, sleva 1ks'!C18*$B18)</f>
        <v/>
      </c>
      <c r="D18" s="41" t="str">
        <f>IF($A18="","",'Cena, sleva 1ks'!D18*$B18)</f>
        <v/>
      </c>
      <c r="E18" s="41" t="str">
        <f>IF($A18="","",'Cena, sleva 1ks'!E18*$B18)</f>
        <v/>
      </c>
      <c r="F18" s="41" t="str">
        <f>IF($A18="","",'Cena, sleva 1ks'!F18*$B18)</f>
        <v/>
      </c>
      <c r="G18" s="41" t="str">
        <f>IF($A18="","",'Cena, sleva 1ks'!G18*$B18)</f>
        <v/>
      </c>
      <c r="H18" s="41" t="str">
        <f>IF($A18="","",'Cena, sleva 1ks'!H18*$B18)</f>
        <v/>
      </c>
      <c r="I18" s="41" t="str">
        <f>IF($A18="","",'Cena, sleva 1ks'!I18*$B18)</f>
        <v/>
      </c>
      <c r="J18" s="24" t="str">
        <f t="shared" si="0"/>
        <v/>
      </c>
    </row>
    <row r="19" spans="1:10" x14ac:dyDescent="0.25">
      <c r="A19" s="19" t="str">
        <f>IF('Celková zakázka'!A21="","",'Celková zakázka'!A21)</f>
        <v/>
      </c>
      <c r="B19" s="53" t="str">
        <f>IF(A19="","",'Celková zakázka'!B21)</f>
        <v/>
      </c>
      <c r="C19" s="41" t="str">
        <f>IF($A19="","",'Cena, sleva 1ks'!C19*$B19)</f>
        <v/>
      </c>
      <c r="D19" s="41" t="str">
        <f>IF($A19="","",'Cena, sleva 1ks'!D19*$B19)</f>
        <v/>
      </c>
      <c r="E19" s="41" t="str">
        <f>IF($A19="","",'Cena, sleva 1ks'!E19*$B19)</f>
        <v/>
      </c>
      <c r="F19" s="41" t="str">
        <f>IF($A19="","",'Cena, sleva 1ks'!F19*$B19)</f>
        <v/>
      </c>
      <c r="G19" s="41" t="str">
        <f>IF($A19="","",'Cena, sleva 1ks'!G19*$B19)</f>
        <v/>
      </c>
      <c r="H19" s="41" t="str">
        <f>IF($A19="","",'Cena, sleva 1ks'!H19*$B19)</f>
        <v/>
      </c>
      <c r="I19" s="41" t="str">
        <f>IF($A19="","",'Cena, sleva 1ks'!I19*$B19)</f>
        <v/>
      </c>
      <c r="J19" s="24" t="str">
        <f t="shared" si="0"/>
        <v/>
      </c>
    </row>
    <row r="20" spans="1:10" x14ac:dyDescent="0.25">
      <c r="A20" s="19" t="str">
        <f>IF('Celková zakázka'!A22="","",'Celková zakázka'!A22)</f>
        <v/>
      </c>
      <c r="B20" s="53" t="str">
        <f>IF(A20="","",'Celková zakázka'!B22)</f>
        <v/>
      </c>
      <c r="C20" s="41" t="str">
        <f>IF($A20="","",'Cena, sleva 1ks'!C20*$B20)</f>
        <v/>
      </c>
      <c r="D20" s="41" t="str">
        <f>IF($A20="","",'Cena, sleva 1ks'!D20*$B20)</f>
        <v/>
      </c>
      <c r="E20" s="41" t="str">
        <f>IF($A20="","",'Cena, sleva 1ks'!E20*$B20)</f>
        <v/>
      </c>
      <c r="F20" s="41" t="str">
        <f>IF($A20="","",'Cena, sleva 1ks'!F20*$B20)</f>
        <v/>
      </c>
      <c r="G20" s="41" t="str">
        <f>IF($A20="","",'Cena, sleva 1ks'!G20*$B20)</f>
        <v/>
      </c>
      <c r="H20" s="41" t="str">
        <f>IF($A20="","",'Cena, sleva 1ks'!H20*$B20)</f>
        <v/>
      </c>
      <c r="I20" s="41" t="str">
        <f>IF($A20="","",'Cena, sleva 1ks'!I20*$B20)</f>
        <v/>
      </c>
      <c r="J20" s="24" t="str">
        <f t="shared" si="0"/>
        <v/>
      </c>
    </row>
    <row r="21" spans="1:10" x14ac:dyDescent="0.25">
      <c r="A21" s="19" t="str">
        <f>IF('Celková zakázka'!A23="","",'Celková zakázka'!A23)</f>
        <v/>
      </c>
      <c r="B21" s="53" t="str">
        <f>IF(A21="","",'Celková zakázka'!B23)</f>
        <v/>
      </c>
      <c r="C21" s="41" t="str">
        <f>IF($A21="","",'Cena, sleva 1ks'!C21*$B21)</f>
        <v/>
      </c>
      <c r="D21" s="41" t="str">
        <f>IF($A21="","",'Cena, sleva 1ks'!D21*$B21)</f>
        <v/>
      </c>
      <c r="E21" s="41" t="str">
        <f>IF($A21="","",'Cena, sleva 1ks'!E21*$B21)</f>
        <v/>
      </c>
      <c r="F21" s="41" t="str">
        <f>IF($A21="","",'Cena, sleva 1ks'!F21*$B21)</f>
        <v/>
      </c>
      <c r="G21" s="41" t="str">
        <f>IF($A21="","",'Cena, sleva 1ks'!G21*$B21)</f>
        <v/>
      </c>
      <c r="H21" s="41" t="str">
        <f>IF($A21="","",'Cena, sleva 1ks'!H21*$B21)</f>
        <v/>
      </c>
      <c r="I21" s="41" t="str">
        <f>IF($A21="","",'Cena, sleva 1ks'!I21*$B21)</f>
        <v/>
      </c>
      <c r="J21" s="24" t="str">
        <f t="shared" si="0"/>
        <v/>
      </c>
    </row>
    <row r="22" spans="1:10" x14ac:dyDescent="0.25">
      <c r="A22" s="19" t="str">
        <f>IF('Celková zakázka'!A24="","",'Celková zakázka'!A24)</f>
        <v/>
      </c>
      <c r="B22" s="53" t="str">
        <f>IF(A22="","",'Celková zakázka'!B24)</f>
        <v/>
      </c>
      <c r="C22" s="41" t="str">
        <f>IF($A22="","",'Cena, sleva 1ks'!C22*$B22)</f>
        <v/>
      </c>
      <c r="D22" s="41" t="str">
        <f>IF($A22="","",'Cena, sleva 1ks'!D22*$B22)</f>
        <v/>
      </c>
      <c r="E22" s="41" t="str">
        <f>IF($A22="","",'Cena, sleva 1ks'!E22*$B22)</f>
        <v/>
      </c>
      <c r="F22" s="41" t="str">
        <f>IF($A22="","",'Cena, sleva 1ks'!F22*$B22)</f>
        <v/>
      </c>
      <c r="G22" s="41" t="str">
        <f>IF($A22="","",'Cena, sleva 1ks'!G22*$B22)</f>
        <v/>
      </c>
      <c r="H22" s="41" t="str">
        <f>IF($A22="","",'Cena, sleva 1ks'!H22*$B22)</f>
        <v/>
      </c>
      <c r="I22" s="41" t="str">
        <f>IF($A22="","",'Cena, sleva 1ks'!I22*$B22)</f>
        <v/>
      </c>
      <c r="J22" s="24" t="str">
        <f t="shared" si="0"/>
        <v/>
      </c>
    </row>
    <row r="23" spans="1:10" x14ac:dyDescent="0.25">
      <c r="A23" s="19" t="str">
        <f>IF('Celková zakázka'!A25="","",'Celková zakázka'!A25)</f>
        <v/>
      </c>
      <c r="B23" s="53" t="str">
        <f>IF(A23="","",'Celková zakázka'!B25)</f>
        <v/>
      </c>
      <c r="C23" s="41" t="str">
        <f>IF($A23="","",'Cena, sleva 1ks'!C23*$B23)</f>
        <v/>
      </c>
      <c r="D23" s="41" t="str">
        <f>IF($A23="","",'Cena, sleva 1ks'!D23*$B23)</f>
        <v/>
      </c>
      <c r="E23" s="41" t="str">
        <f>IF($A23="","",'Cena, sleva 1ks'!E23*$B23)</f>
        <v/>
      </c>
      <c r="F23" s="41" t="str">
        <f>IF($A23="","",'Cena, sleva 1ks'!F23*$B23)</f>
        <v/>
      </c>
      <c r="G23" s="41" t="str">
        <f>IF($A23="","",'Cena, sleva 1ks'!G23*$B23)</f>
        <v/>
      </c>
      <c r="H23" s="41" t="str">
        <f>IF($A23="","",'Cena, sleva 1ks'!H23*$B23)</f>
        <v/>
      </c>
      <c r="I23" s="41" t="str">
        <f>IF($A23="","",'Cena, sleva 1ks'!I23*$B23)</f>
        <v/>
      </c>
      <c r="J23" s="24" t="str">
        <f t="shared" si="0"/>
        <v/>
      </c>
    </row>
    <row r="24" spans="1:10" x14ac:dyDescent="0.25">
      <c r="A24" s="19" t="str">
        <f>IF('Celková zakázka'!A26="","",'Celková zakázka'!A26)</f>
        <v/>
      </c>
      <c r="B24" s="53" t="str">
        <f>IF(A24="","",'Celková zakázka'!B26)</f>
        <v/>
      </c>
      <c r="C24" s="41" t="str">
        <f>IF($A24="","",'Cena, sleva 1ks'!C24*$B24)</f>
        <v/>
      </c>
      <c r="D24" s="41" t="str">
        <f>IF($A24="","",'Cena, sleva 1ks'!D24*$B24)</f>
        <v/>
      </c>
      <c r="E24" s="41" t="str">
        <f>IF($A24="","",'Cena, sleva 1ks'!E24*$B24)</f>
        <v/>
      </c>
      <c r="F24" s="41" t="str">
        <f>IF($A24="","",'Cena, sleva 1ks'!F24*$B24)</f>
        <v/>
      </c>
      <c r="G24" s="41" t="str">
        <f>IF($A24="","",'Cena, sleva 1ks'!G24*$B24)</f>
        <v/>
      </c>
      <c r="H24" s="41" t="str">
        <f>IF($A24="","",'Cena, sleva 1ks'!H24*$B24)</f>
        <v/>
      </c>
      <c r="I24" s="41" t="str">
        <f>IF($A24="","",'Cena, sleva 1ks'!I24*$B24)</f>
        <v/>
      </c>
      <c r="J24" s="24" t="str">
        <f t="shared" si="0"/>
        <v/>
      </c>
    </row>
    <row r="25" spans="1:10" x14ac:dyDescent="0.25">
      <c r="A25" s="19" t="str">
        <f>IF('Celková zakázka'!A27="","",'Celková zakázka'!A27)</f>
        <v/>
      </c>
      <c r="B25" s="53" t="str">
        <f>IF(A25="","",'Celková zakázka'!B27)</f>
        <v/>
      </c>
      <c r="C25" s="41" t="str">
        <f>IF($A25="","",'Cena, sleva 1ks'!C25*$B25)</f>
        <v/>
      </c>
      <c r="D25" s="41" t="str">
        <f>IF($A25="","",'Cena, sleva 1ks'!D25*$B25)</f>
        <v/>
      </c>
      <c r="E25" s="41" t="str">
        <f>IF($A25="","",'Cena, sleva 1ks'!E25*$B25)</f>
        <v/>
      </c>
      <c r="F25" s="41" t="str">
        <f>IF($A25="","",'Cena, sleva 1ks'!F25*$B25)</f>
        <v/>
      </c>
      <c r="G25" s="41" t="str">
        <f>IF($A25="","",'Cena, sleva 1ks'!G25*$B25)</f>
        <v/>
      </c>
      <c r="H25" s="41" t="str">
        <f>IF($A25="","",'Cena, sleva 1ks'!H25*$B25)</f>
        <v/>
      </c>
      <c r="I25" s="41" t="str">
        <f>IF($A25="","",'Cena, sleva 1ks'!I25*$B25)</f>
        <v/>
      </c>
      <c r="J25" s="24" t="str">
        <f t="shared" si="0"/>
        <v/>
      </c>
    </row>
    <row r="26" spans="1:10" x14ac:dyDescent="0.25">
      <c r="A26" s="19" t="str">
        <f>IF('Celková zakázka'!A28="","",'Celková zakázka'!A28)</f>
        <v/>
      </c>
      <c r="B26" s="53" t="str">
        <f>IF(A26="","",'Celková zakázka'!B28)</f>
        <v/>
      </c>
      <c r="C26" s="41" t="str">
        <f>IF($A26="","",'Cena, sleva 1ks'!C26*$B26)</f>
        <v/>
      </c>
      <c r="D26" s="41" t="str">
        <f>IF($A26="","",'Cena, sleva 1ks'!D26*$B26)</f>
        <v/>
      </c>
      <c r="E26" s="41" t="str">
        <f>IF($A26="","",'Cena, sleva 1ks'!E26*$B26)</f>
        <v/>
      </c>
      <c r="F26" s="41" t="str">
        <f>IF($A26="","",'Cena, sleva 1ks'!F26*$B26)</f>
        <v/>
      </c>
      <c r="G26" s="41" t="str">
        <f>IF($A26="","",'Cena, sleva 1ks'!G26*$B26)</f>
        <v/>
      </c>
      <c r="H26" s="41" t="str">
        <f>IF($A26="","",'Cena, sleva 1ks'!H26*$B26)</f>
        <v/>
      </c>
      <c r="I26" s="41" t="str">
        <f>IF($A26="","",'Cena, sleva 1ks'!I26*$B26)</f>
        <v/>
      </c>
      <c r="J26" s="24" t="str">
        <f t="shared" si="0"/>
        <v/>
      </c>
    </row>
    <row r="27" spans="1:10" x14ac:dyDescent="0.25">
      <c r="A27" s="19" t="str">
        <f>IF('Celková zakázka'!A29="","",'Celková zakázka'!A29)</f>
        <v/>
      </c>
      <c r="B27" s="53" t="str">
        <f>IF(A27="","",'Celková zakázka'!B29)</f>
        <v/>
      </c>
      <c r="C27" s="41" t="str">
        <f>IF($A27="","",'Cena, sleva 1ks'!C27*$B27)</f>
        <v/>
      </c>
      <c r="D27" s="41" t="str">
        <f>IF($A27="","",'Cena, sleva 1ks'!D27*$B27)</f>
        <v/>
      </c>
      <c r="E27" s="41" t="str">
        <f>IF($A27="","",'Cena, sleva 1ks'!E27*$B27)</f>
        <v/>
      </c>
      <c r="F27" s="41" t="str">
        <f>IF($A27="","",'Cena, sleva 1ks'!F27*$B27)</f>
        <v/>
      </c>
      <c r="G27" s="41" t="str">
        <f>IF($A27="","",'Cena, sleva 1ks'!G27*$B27)</f>
        <v/>
      </c>
      <c r="H27" s="41" t="str">
        <f>IF($A27="","",'Cena, sleva 1ks'!H27*$B27)</f>
        <v/>
      </c>
      <c r="I27" s="41" t="str">
        <f>IF($A27="","",'Cena, sleva 1ks'!I27*$B27)</f>
        <v/>
      </c>
      <c r="J27" s="24" t="str">
        <f t="shared" si="0"/>
        <v/>
      </c>
    </row>
    <row r="28" spans="1:10" x14ac:dyDescent="0.25">
      <c r="A28" s="19" t="str">
        <f>IF('Celková zakázka'!A30="","",'Celková zakázka'!A30)</f>
        <v/>
      </c>
      <c r="B28" s="53" t="str">
        <f>IF(A28="","",'Celková zakázka'!B30)</f>
        <v/>
      </c>
      <c r="C28" s="41" t="str">
        <f>IF($A28="","",'Cena, sleva 1ks'!C28*$B28)</f>
        <v/>
      </c>
      <c r="D28" s="41" t="str">
        <f>IF($A28="","",'Cena, sleva 1ks'!D28*$B28)</f>
        <v/>
      </c>
      <c r="E28" s="41" t="str">
        <f>IF($A28="","",'Cena, sleva 1ks'!E28*$B28)</f>
        <v/>
      </c>
      <c r="F28" s="41" t="str">
        <f>IF($A28="","",'Cena, sleva 1ks'!F28*$B28)</f>
        <v/>
      </c>
      <c r="G28" s="41" t="str">
        <f>IF($A28="","",'Cena, sleva 1ks'!G28*$B28)</f>
        <v/>
      </c>
      <c r="H28" s="41" t="str">
        <f>IF($A28="","",'Cena, sleva 1ks'!H28*$B28)</f>
        <v/>
      </c>
      <c r="I28" s="41" t="str">
        <f>IF($A28="","",'Cena, sleva 1ks'!I28*$B28)</f>
        <v/>
      </c>
      <c r="J28" s="24" t="str">
        <f t="shared" si="0"/>
        <v/>
      </c>
    </row>
    <row r="29" spans="1:10" x14ac:dyDescent="0.25">
      <c r="A29" s="19" t="str">
        <f>IF('Celková zakázka'!A31="","",'Celková zakázka'!A31)</f>
        <v/>
      </c>
      <c r="B29" s="53" t="str">
        <f>IF(A29="","",'Celková zakázka'!B31)</f>
        <v/>
      </c>
      <c r="C29" s="41" t="str">
        <f>IF($A29="","",'Cena, sleva 1ks'!C29*$B29)</f>
        <v/>
      </c>
      <c r="D29" s="41" t="str">
        <f>IF($A29="","",'Cena, sleva 1ks'!D29*$B29)</f>
        <v/>
      </c>
      <c r="E29" s="41" t="str">
        <f>IF($A29="","",'Cena, sleva 1ks'!E29*$B29)</f>
        <v/>
      </c>
      <c r="F29" s="41" t="str">
        <f>IF($A29="","",'Cena, sleva 1ks'!F29*$B29)</f>
        <v/>
      </c>
      <c r="G29" s="41" t="str">
        <f>IF($A29="","",'Cena, sleva 1ks'!G29*$B29)</f>
        <v/>
      </c>
      <c r="H29" s="41" t="str">
        <f>IF($A29="","",'Cena, sleva 1ks'!H29*$B29)</f>
        <v/>
      </c>
      <c r="I29" s="41" t="str">
        <f>IF($A29="","",'Cena, sleva 1ks'!I29*$B29)</f>
        <v/>
      </c>
      <c r="J29" s="24" t="str">
        <f t="shared" si="0"/>
        <v/>
      </c>
    </row>
    <row r="30" spans="1:10" x14ac:dyDescent="0.25">
      <c r="A30" s="19" t="str">
        <f>IF('Celková zakázka'!A32="","",'Celková zakázka'!A32)</f>
        <v/>
      </c>
      <c r="B30" s="53" t="str">
        <f>IF(A30="","",'Celková zakázka'!B32)</f>
        <v/>
      </c>
      <c r="C30" s="41" t="str">
        <f>IF($A30="","",'Cena, sleva 1ks'!C30*$B30)</f>
        <v/>
      </c>
      <c r="D30" s="41" t="str">
        <f>IF($A30="","",'Cena, sleva 1ks'!D30*$B30)</f>
        <v/>
      </c>
      <c r="E30" s="41" t="str">
        <f>IF($A30="","",'Cena, sleva 1ks'!E30*$B30)</f>
        <v/>
      </c>
      <c r="F30" s="41" t="str">
        <f>IF($A30="","",'Cena, sleva 1ks'!F30*$B30)</f>
        <v/>
      </c>
      <c r="G30" s="41" t="str">
        <f>IF($A30="","",'Cena, sleva 1ks'!G30*$B30)</f>
        <v/>
      </c>
      <c r="H30" s="41" t="str">
        <f>IF($A30="","",'Cena, sleva 1ks'!H30*$B30)</f>
        <v/>
      </c>
      <c r="I30" s="41" t="str">
        <f>IF($A30="","",'Cena, sleva 1ks'!I30*$B30)</f>
        <v/>
      </c>
      <c r="J30" s="24" t="str">
        <f t="shared" si="0"/>
        <v/>
      </c>
    </row>
    <row r="31" spans="1:10" x14ac:dyDescent="0.25">
      <c r="A31" s="19" t="str">
        <f>IF('Celková zakázka'!A33="","",'Celková zakázka'!A33)</f>
        <v/>
      </c>
      <c r="B31" s="53" t="str">
        <f>IF(A31="","",'Celková zakázka'!B33)</f>
        <v/>
      </c>
      <c r="C31" s="41" t="str">
        <f>IF($A31="","",'Cena, sleva 1ks'!C31*$B31)</f>
        <v/>
      </c>
      <c r="D31" s="41" t="str">
        <f>IF($A31="","",'Cena, sleva 1ks'!D31*$B31)</f>
        <v/>
      </c>
      <c r="E31" s="41" t="str">
        <f>IF($A31="","",'Cena, sleva 1ks'!E31*$B31)</f>
        <v/>
      </c>
      <c r="F31" s="41" t="str">
        <f>IF($A31="","",'Cena, sleva 1ks'!F31*$B31)</f>
        <v/>
      </c>
      <c r="G31" s="41" t="str">
        <f>IF($A31="","",'Cena, sleva 1ks'!G31*$B31)</f>
        <v/>
      </c>
      <c r="H31" s="41" t="str">
        <f>IF($A31="","",'Cena, sleva 1ks'!H31*$B31)</f>
        <v/>
      </c>
      <c r="I31" s="41" t="str">
        <f>IF($A31="","",'Cena, sleva 1ks'!I31*$B31)</f>
        <v/>
      </c>
      <c r="J31" s="24" t="str">
        <f t="shared" si="0"/>
        <v/>
      </c>
    </row>
    <row r="32" spans="1:10" x14ac:dyDescent="0.25">
      <c r="A32" s="19" t="str">
        <f>IF('Celková zakázka'!A34="","",'Celková zakázka'!A34)</f>
        <v/>
      </c>
      <c r="B32" s="53" t="str">
        <f>IF(A32="","",'Celková zakázka'!B34)</f>
        <v/>
      </c>
      <c r="C32" s="41" t="str">
        <f>IF($A32="","",'Cena, sleva 1ks'!C32*$B32)</f>
        <v/>
      </c>
      <c r="D32" s="41" t="str">
        <f>IF($A32="","",'Cena, sleva 1ks'!D32*$B32)</f>
        <v/>
      </c>
      <c r="E32" s="41" t="str">
        <f>IF($A32="","",'Cena, sleva 1ks'!E32*$B32)</f>
        <v/>
      </c>
      <c r="F32" s="41" t="str">
        <f>IF($A32="","",'Cena, sleva 1ks'!F32*$B32)</f>
        <v/>
      </c>
      <c r="G32" s="41" t="str">
        <f>IF($A32="","",'Cena, sleva 1ks'!G32*$B32)</f>
        <v/>
      </c>
      <c r="H32" s="41" t="str">
        <f>IF($A32="","",'Cena, sleva 1ks'!H32*$B32)</f>
        <v/>
      </c>
      <c r="I32" s="41" t="str">
        <f>IF($A32="","",'Cena, sleva 1ks'!I32*$B32)</f>
        <v/>
      </c>
      <c r="J32" s="24" t="str">
        <f t="shared" si="0"/>
        <v/>
      </c>
    </row>
    <row r="33" spans="1:10" x14ac:dyDescent="0.25">
      <c r="A33" s="19" t="str">
        <f>IF('Celková zakázka'!A35="","",'Celková zakázka'!A35)</f>
        <v/>
      </c>
      <c r="B33" s="53" t="str">
        <f>IF(A33="","",'Celková zakázka'!B35)</f>
        <v/>
      </c>
      <c r="C33" s="41" t="str">
        <f>IF($A33="","",'Cena, sleva 1ks'!C33*$B33)</f>
        <v/>
      </c>
      <c r="D33" s="41" t="str">
        <f>IF($A33="","",'Cena, sleva 1ks'!D33*$B33)</f>
        <v/>
      </c>
      <c r="E33" s="41" t="str">
        <f>IF($A33="","",'Cena, sleva 1ks'!E33*$B33)</f>
        <v/>
      </c>
      <c r="F33" s="41" t="str">
        <f>IF($A33="","",'Cena, sleva 1ks'!F33*$B33)</f>
        <v/>
      </c>
      <c r="G33" s="41" t="str">
        <f>IF($A33="","",'Cena, sleva 1ks'!G33*$B33)</f>
        <v/>
      </c>
      <c r="H33" s="41" t="str">
        <f>IF($A33="","",'Cena, sleva 1ks'!H33*$B33)</f>
        <v/>
      </c>
      <c r="I33" s="41" t="str">
        <f>IF($A33="","",'Cena, sleva 1ks'!I33*$B33)</f>
        <v/>
      </c>
      <c r="J33" s="24" t="str">
        <f t="shared" si="0"/>
        <v/>
      </c>
    </row>
    <row r="34" spans="1:10" x14ac:dyDescent="0.25">
      <c r="A34" s="19" t="str">
        <f>IF('Celková zakázka'!A36="","",'Celková zakázka'!A36)</f>
        <v/>
      </c>
      <c r="B34" s="53" t="str">
        <f>IF(A34="","",'Celková zakázka'!B36)</f>
        <v/>
      </c>
      <c r="C34" s="41" t="str">
        <f>IF($A34="","",'Cena, sleva 1ks'!C34*$B34)</f>
        <v/>
      </c>
      <c r="D34" s="41" t="str">
        <f>IF($A34="","",'Cena, sleva 1ks'!D34*$B34)</f>
        <v/>
      </c>
      <c r="E34" s="41" t="str">
        <f>IF($A34="","",'Cena, sleva 1ks'!E34*$B34)</f>
        <v/>
      </c>
      <c r="F34" s="41" t="str">
        <f>IF($A34="","",'Cena, sleva 1ks'!F34*$B34)</f>
        <v/>
      </c>
      <c r="G34" s="41" t="str">
        <f>IF($A34="","",'Cena, sleva 1ks'!G34*$B34)</f>
        <v/>
      </c>
      <c r="H34" s="41" t="str">
        <f>IF($A34="","",'Cena, sleva 1ks'!H34*$B34)</f>
        <v/>
      </c>
      <c r="I34" s="41" t="str">
        <f>IF($A34="","",'Cena, sleva 1ks'!I34*$B34)</f>
        <v/>
      </c>
      <c r="J34" s="24" t="str">
        <f t="shared" si="0"/>
        <v/>
      </c>
    </row>
    <row r="35" spans="1:10" x14ac:dyDescent="0.25">
      <c r="A35" s="19" t="str">
        <f>IF('Celková zakázka'!A37="","",'Celková zakázka'!A37)</f>
        <v/>
      </c>
      <c r="B35" s="53" t="str">
        <f>IF(A35="","",'Celková zakázka'!B37)</f>
        <v/>
      </c>
      <c r="C35" s="41" t="str">
        <f>IF($A35="","",'Cena, sleva 1ks'!C35*$B35)</f>
        <v/>
      </c>
      <c r="D35" s="41" t="str">
        <f>IF($A35="","",'Cena, sleva 1ks'!D35*$B35)</f>
        <v/>
      </c>
      <c r="E35" s="41" t="str">
        <f>IF($A35="","",'Cena, sleva 1ks'!E35*$B35)</f>
        <v/>
      </c>
      <c r="F35" s="41" t="str">
        <f>IF($A35="","",'Cena, sleva 1ks'!F35*$B35)</f>
        <v/>
      </c>
      <c r="G35" s="41" t="str">
        <f>IF($A35="","",'Cena, sleva 1ks'!G35*$B35)</f>
        <v/>
      </c>
      <c r="H35" s="41" t="str">
        <f>IF($A35="","",'Cena, sleva 1ks'!H35*$B35)</f>
        <v/>
      </c>
      <c r="I35" s="41" t="str">
        <f>IF($A35="","",'Cena, sleva 1ks'!I35*$B35)</f>
        <v/>
      </c>
      <c r="J35" s="24" t="str">
        <f t="shared" si="0"/>
        <v/>
      </c>
    </row>
    <row r="36" spans="1:10" x14ac:dyDescent="0.25">
      <c r="A36" s="19" t="str">
        <f>IF('Celková zakázka'!A38="","",'Celková zakázka'!A38)</f>
        <v/>
      </c>
      <c r="B36" s="53" t="str">
        <f>IF(A36="","",'Celková zakázka'!B38)</f>
        <v/>
      </c>
      <c r="C36" s="41" t="str">
        <f>IF($A36="","",'Cena, sleva 1ks'!C36*$B36)</f>
        <v/>
      </c>
      <c r="D36" s="41" t="str">
        <f>IF($A36="","",'Cena, sleva 1ks'!D36*$B36)</f>
        <v/>
      </c>
      <c r="E36" s="41" t="str">
        <f>IF($A36="","",'Cena, sleva 1ks'!E36*$B36)</f>
        <v/>
      </c>
      <c r="F36" s="41" t="str">
        <f>IF($A36="","",'Cena, sleva 1ks'!F36*$B36)</f>
        <v/>
      </c>
      <c r="G36" s="41" t="str">
        <f>IF($A36="","",'Cena, sleva 1ks'!G36*$B36)</f>
        <v/>
      </c>
      <c r="H36" s="41" t="str">
        <f>IF($A36="","",'Cena, sleva 1ks'!H36*$B36)</f>
        <v/>
      </c>
      <c r="I36" s="41" t="str">
        <f>IF($A36="","",'Cena, sleva 1ks'!I36*$B36)</f>
        <v/>
      </c>
      <c r="J36" s="24" t="str">
        <f t="shared" si="0"/>
        <v/>
      </c>
    </row>
    <row r="37" spans="1:10" x14ac:dyDescent="0.25">
      <c r="A37" s="19" t="str">
        <f>IF('Celková zakázka'!A39="","",'Celková zakázka'!A39)</f>
        <v/>
      </c>
      <c r="B37" s="53" t="str">
        <f>IF(A37="","",'Celková zakázka'!B39)</f>
        <v/>
      </c>
      <c r="C37" s="41" t="str">
        <f>IF($A37="","",'Cena, sleva 1ks'!C37*$B37)</f>
        <v/>
      </c>
      <c r="D37" s="41" t="str">
        <f>IF($A37="","",'Cena, sleva 1ks'!D37*$B37)</f>
        <v/>
      </c>
      <c r="E37" s="41" t="str">
        <f>IF($A37="","",'Cena, sleva 1ks'!E37*$B37)</f>
        <v/>
      </c>
      <c r="F37" s="41" t="str">
        <f>IF($A37="","",'Cena, sleva 1ks'!F37*$B37)</f>
        <v/>
      </c>
      <c r="G37" s="41" t="str">
        <f>IF($A37="","",'Cena, sleva 1ks'!G37*$B37)</f>
        <v/>
      </c>
      <c r="H37" s="41" t="str">
        <f>IF($A37="","",'Cena, sleva 1ks'!H37*$B37)</f>
        <v/>
      </c>
      <c r="I37" s="41" t="str">
        <f>IF($A37="","",'Cena, sleva 1ks'!I37*$B37)</f>
        <v/>
      </c>
      <c r="J37" s="24" t="str">
        <f t="shared" si="0"/>
        <v/>
      </c>
    </row>
    <row r="38" spans="1:10" x14ac:dyDescent="0.25">
      <c r="A38" s="19" t="str">
        <f>IF('Celková zakázka'!A40="","",'Celková zakázka'!A40)</f>
        <v/>
      </c>
      <c r="B38" s="53" t="str">
        <f>IF(A38="","",'Celková zakázka'!B40)</f>
        <v/>
      </c>
      <c r="C38" s="41" t="str">
        <f>IF($A38="","",'Cena, sleva 1ks'!C38*$B38)</f>
        <v/>
      </c>
      <c r="D38" s="41" t="str">
        <f>IF($A38="","",'Cena, sleva 1ks'!D38*$B38)</f>
        <v/>
      </c>
      <c r="E38" s="41" t="str">
        <f>IF($A38="","",'Cena, sleva 1ks'!E38*$B38)</f>
        <v/>
      </c>
      <c r="F38" s="41" t="str">
        <f>IF($A38="","",'Cena, sleva 1ks'!F38*$B38)</f>
        <v/>
      </c>
      <c r="G38" s="41" t="str">
        <f>IF($A38="","",'Cena, sleva 1ks'!G38*$B38)</f>
        <v/>
      </c>
      <c r="H38" s="41" t="str">
        <f>IF($A38="","",'Cena, sleva 1ks'!H38*$B38)</f>
        <v/>
      </c>
      <c r="I38" s="41" t="str">
        <f>IF($A38="","",'Cena, sleva 1ks'!I38*$B38)</f>
        <v/>
      </c>
      <c r="J38" s="24" t="str">
        <f t="shared" si="0"/>
        <v/>
      </c>
    </row>
    <row r="39" spans="1:10" x14ac:dyDescent="0.25">
      <c r="A39" s="19" t="str">
        <f>IF('Celková zakázka'!A41="","",'Celková zakázka'!A41)</f>
        <v/>
      </c>
      <c r="B39" s="53" t="str">
        <f>IF(A39="","",'Celková zakázka'!B41)</f>
        <v/>
      </c>
      <c r="C39" s="41" t="str">
        <f>IF($A39="","",'Cena, sleva 1ks'!C39*$B39)</f>
        <v/>
      </c>
      <c r="D39" s="41" t="str">
        <f>IF($A39="","",'Cena, sleva 1ks'!D39*$B39)</f>
        <v/>
      </c>
      <c r="E39" s="41" t="str">
        <f>IF($A39="","",'Cena, sleva 1ks'!E39*$B39)</f>
        <v/>
      </c>
      <c r="F39" s="41" t="str">
        <f>IF($A39="","",'Cena, sleva 1ks'!F39*$B39)</f>
        <v/>
      </c>
      <c r="G39" s="41" t="str">
        <f>IF($A39="","",'Cena, sleva 1ks'!G39*$B39)</f>
        <v/>
      </c>
      <c r="H39" s="41" t="str">
        <f>IF($A39="","",'Cena, sleva 1ks'!H39*$B39)</f>
        <v/>
      </c>
      <c r="I39" s="41" t="str">
        <f>IF($A39="","",'Cena, sleva 1ks'!I39*$B39)</f>
        <v/>
      </c>
      <c r="J39" s="24" t="str">
        <f t="shared" si="0"/>
        <v/>
      </c>
    </row>
    <row r="40" spans="1:10" x14ac:dyDescent="0.25">
      <c r="A40" s="19" t="str">
        <f>IF('Celková zakázka'!A42="","",'Celková zakázka'!A42)</f>
        <v/>
      </c>
      <c r="B40" s="53" t="str">
        <f>IF(A40="","",'Celková zakázka'!B42)</f>
        <v/>
      </c>
      <c r="C40" s="41" t="str">
        <f>IF($A40="","",'Cena, sleva 1ks'!C40*$B40)</f>
        <v/>
      </c>
      <c r="D40" s="41" t="str">
        <f>IF($A40="","",'Cena, sleva 1ks'!D40*$B40)</f>
        <v/>
      </c>
      <c r="E40" s="41" t="str">
        <f>IF($A40="","",'Cena, sleva 1ks'!E40*$B40)</f>
        <v/>
      </c>
      <c r="F40" s="41" t="str">
        <f>IF($A40="","",'Cena, sleva 1ks'!F40*$B40)</f>
        <v/>
      </c>
      <c r="G40" s="41" t="str">
        <f>IF($A40="","",'Cena, sleva 1ks'!G40*$B40)</f>
        <v/>
      </c>
      <c r="H40" s="41" t="str">
        <f>IF($A40="","",'Cena, sleva 1ks'!H40*$B40)</f>
        <v/>
      </c>
      <c r="I40" s="41" t="str">
        <f>IF($A40="","",'Cena, sleva 1ks'!I40*$B40)</f>
        <v/>
      </c>
      <c r="J40" s="24" t="str">
        <f t="shared" si="0"/>
        <v/>
      </c>
    </row>
    <row r="41" spans="1:10" x14ac:dyDescent="0.25">
      <c r="A41" s="19" t="str">
        <f>IF('Celková zakázka'!A43="","",'Celková zakázka'!A43)</f>
        <v/>
      </c>
      <c r="B41" s="53" t="str">
        <f>IF(A41="","",'Celková zakázka'!B43)</f>
        <v/>
      </c>
      <c r="C41" s="41" t="str">
        <f>IF($A41="","",'Cena, sleva 1ks'!C41*$B41)</f>
        <v/>
      </c>
      <c r="D41" s="41" t="str">
        <f>IF($A41="","",'Cena, sleva 1ks'!D41*$B41)</f>
        <v/>
      </c>
      <c r="E41" s="41" t="str">
        <f>IF($A41="","",'Cena, sleva 1ks'!E41*$B41)</f>
        <v/>
      </c>
      <c r="F41" s="41" t="str">
        <f>IF($A41="","",'Cena, sleva 1ks'!F41*$B41)</f>
        <v/>
      </c>
      <c r="G41" s="41" t="str">
        <f>IF($A41="","",'Cena, sleva 1ks'!G41*$B41)</f>
        <v/>
      </c>
      <c r="H41" s="41" t="str">
        <f>IF($A41="","",'Cena, sleva 1ks'!H41*$B41)</f>
        <v/>
      </c>
      <c r="I41" s="41" t="str">
        <f>IF($A41="","",'Cena, sleva 1ks'!I41*$B41)</f>
        <v/>
      </c>
      <c r="J41" s="24" t="str">
        <f t="shared" si="0"/>
        <v/>
      </c>
    </row>
    <row r="42" spans="1:10" x14ac:dyDescent="0.25">
      <c r="A42" s="19" t="str">
        <f>IF('Celková zakázka'!A44="","",'Celková zakázka'!A44)</f>
        <v/>
      </c>
      <c r="B42" s="53" t="str">
        <f>IF(A42="","",'Celková zakázka'!B44)</f>
        <v/>
      </c>
      <c r="C42" s="41" t="str">
        <f>IF($A42="","",'Cena, sleva 1ks'!C42*$B42)</f>
        <v/>
      </c>
      <c r="D42" s="41" t="str">
        <f>IF($A42="","",'Cena, sleva 1ks'!D42*$B42)</f>
        <v/>
      </c>
      <c r="E42" s="41" t="str">
        <f>IF($A42="","",'Cena, sleva 1ks'!E42*$B42)</f>
        <v/>
      </c>
      <c r="F42" s="41" t="str">
        <f>IF($A42="","",'Cena, sleva 1ks'!F42*$B42)</f>
        <v/>
      </c>
      <c r="G42" s="41" t="str">
        <f>IF($A42="","",'Cena, sleva 1ks'!G42*$B42)</f>
        <v/>
      </c>
      <c r="H42" s="41" t="str">
        <f>IF($A42="","",'Cena, sleva 1ks'!H42*$B42)</f>
        <v/>
      </c>
      <c r="I42" s="41" t="str">
        <f>IF($A42="","",'Cena, sleva 1ks'!I42*$B42)</f>
        <v/>
      </c>
      <c r="J42" s="24" t="str">
        <f t="shared" si="0"/>
        <v/>
      </c>
    </row>
    <row r="43" spans="1:10" x14ac:dyDescent="0.25">
      <c r="A43" s="19" t="str">
        <f>IF('Celková zakázka'!A45="","",'Celková zakázka'!A45)</f>
        <v/>
      </c>
      <c r="B43" s="53" t="str">
        <f>IF(A43="","",'Celková zakázka'!B45)</f>
        <v/>
      </c>
      <c r="C43" s="41" t="str">
        <f>IF($A43="","",'Cena, sleva 1ks'!C43*$B43)</f>
        <v/>
      </c>
      <c r="D43" s="41" t="str">
        <f>IF($A43="","",'Cena, sleva 1ks'!D43*$B43)</f>
        <v/>
      </c>
      <c r="E43" s="41" t="str">
        <f>IF($A43="","",'Cena, sleva 1ks'!E43*$B43)</f>
        <v/>
      </c>
      <c r="F43" s="41" t="str">
        <f>IF($A43="","",'Cena, sleva 1ks'!F43*$B43)</f>
        <v/>
      </c>
      <c r="G43" s="41" t="str">
        <f>IF($A43="","",'Cena, sleva 1ks'!G43*$B43)</f>
        <v/>
      </c>
      <c r="H43" s="41" t="str">
        <f>IF($A43="","",'Cena, sleva 1ks'!H43*$B43)</f>
        <v/>
      </c>
      <c r="I43" s="41" t="str">
        <f>IF($A43="","",'Cena, sleva 1ks'!I43*$B43)</f>
        <v/>
      </c>
      <c r="J43" s="24" t="str">
        <f t="shared" si="0"/>
        <v/>
      </c>
    </row>
    <row r="44" spans="1:10" x14ac:dyDescent="0.25">
      <c r="A44" s="19" t="str">
        <f>IF('Celková zakázka'!A46="","",'Celková zakázka'!A46)</f>
        <v/>
      </c>
      <c r="B44" s="53" t="str">
        <f>IF(A44="","",'Celková zakázka'!B46)</f>
        <v/>
      </c>
      <c r="C44" s="41" t="str">
        <f>IF($A44="","",'Cena, sleva 1ks'!C44*$B44)</f>
        <v/>
      </c>
      <c r="D44" s="41" t="str">
        <f>IF($A44="","",'Cena, sleva 1ks'!D44*$B44)</f>
        <v/>
      </c>
      <c r="E44" s="41" t="str">
        <f>IF($A44="","",'Cena, sleva 1ks'!E44*$B44)</f>
        <v/>
      </c>
      <c r="F44" s="41" t="str">
        <f>IF($A44="","",'Cena, sleva 1ks'!F44*$B44)</f>
        <v/>
      </c>
      <c r="G44" s="41" t="str">
        <f>IF($A44="","",'Cena, sleva 1ks'!G44*$B44)</f>
        <v/>
      </c>
      <c r="H44" s="41" t="str">
        <f>IF($A44="","",'Cena, sleva 1ks'!H44*$B44)</f>
        <v/>
      </c>
      <c r="I44" s="41" t="str">
        <f>IF($A44="","",'Cena, sleva 1ks'!I44*$B44)</f>
        <v/>
      </c>
      <c r="J44" s="24" t="str">
        <f t="shared" si="0"/>
        <v/>
      </c>
    </row>
    <row r="45" spans="1:10" x14ac:dyDescent="0.25">
      <c r="A45" s="19" t="str">
        <f>IF('Celková zakázka'!A47="","",'Celková zakázka'!A47)</f>
        <v/>
      </c>
      <c r="B45" s="53" t="str">
        <f>IF(A45="","",'Celková zakázka'!B47)</f>
        <v/>
      </c>
      <c r="C45" s="41" t="str">
        <f>IF($A45="","",'Cena, sleva 1ks'!C45*$B45)</f>
        <v/>
      </c>
      <c r="D45" s="41" t="str">
        <f>IF($A45="","",'Cena, sleva 1ks'!D45*$B45)</f>
        <v/>
      </c>
      <c r="E45" s="41" t="str">
        <f>IF($A45="","",'Cena, sleva 1ks'!E45*$B45)</f>
        <v/>
      </c>
      <c r="F45" s="41" t="str">
        <f>IF($A45="","",'Cena, sleva 1ks'!F45*$B45)</f>
        <v/>
      </c>
      <c r="G45" s="41" t="str">
        <f>IF($A45="","",'Cena, sleva 1ks'!G45*$B45)</f>
        <v/>
      </c>
      <c r="H45" s="41" t="str">
        <f>IF($A45="","",'Cena, sleva 1ks'!H45*$B45)</f>
        <v/>
      </c>
      <c r="I45" s="41" t="str">
        <f>IF($A45="","",'Cena, sleva 1ks'!I45*$B45)</f>
        <v/>
      </c>
      <c r="J45" s="24" t="str">
        <f t="shared" si="0"/>
        <v/>
      </c>
    </row>
    <row r="46" spans="1:10" x14ac:dyDescent="0.25">
      <c r="A46" s="19" t="str">
        <f>IF('Celková zakázka'!A48="","",'Celková zakázka'!A48)</f>
        <v/>
      </c>
      <c r="B46" s="53" t="str">
        <f>IF(A46="","",'Celková zakázka'!B48)</f>
        <v/>
      </c>
      <c r="C46" s="41" t="str">
        <f>IF($A46="","",'Cena, sleva 1ks'!C46*$B46)</f>
        <v/>
      </c>
      <c r="D46" s="41" t="str">
        <f>IF($A46="","",'Cena, sleva 1ks'!D46*$B46)</f>
        <v/>
      </c>
      <c r="E46" s="41" t="str">
        <f>IF($A46="","",'Cena, sleva 1ks'!E46*$B46)</f>
        <v/>
      </c>
      <c r="F46" s="41" t="str">
        <f>IF($A46="","",'Cena, sleva 1ks'!F46*$B46)</f>
        <v/>
      </c>
      <c r="G46" s="41" t="str">
        <f>IF($A46="","",'Cena, sleva 1ks'!G46*$B46)</f>
        <v/>
      </c>
      <c r="H46" s="41" t="str">
        <f>IF($A46="","",'Cena, sleva 1ks'!H46*$B46)</f>
        <v/>
      </c>
      <c r="I46" s="41" t="str">
        <f>IF($A46="","",'Cena, sleva 1ks'!I46*$B46)</f>
        <v/>
      </c>
      <c r="J46" s="24" t="str">
        <f t="shared" si="0"/>
        <v/>
      </c>
    </row>
    <row r="47" spans="1:10" x14ac:dyDescent="0.25">
      <c r="A47" s="19" t="str">
        <f>IF('Celková zakázka'!A49="","",'Celková zakázka'!A49)</f>
        <v/>
      </c>
      <c r="B47" s="53" t="str">
        <f>IF(A47="","",'Celková zakázka'!B49)</f>
        <v/>
      </c>
      <c r="C47" s="41" t="str">
        <f>IF($A47="","",'Cena, sleva 1ks'!C47*$B47)</f>
        <v/>
      </c>
      <c r="D47" s="41" t="str">
        <f>IF($A47="","",'Cena, sleva 1ks'!D47*$B47)</f>
        <v/>
      </c>
      <c r="E47" s="41" t="str">
        <f>IF($A47="","",'Cena, sleva 1ks'!E47*$B47)</f>
        <v/>
      </c>
      <c r="F47" s="41" t="str">
        <f>IF($A47="","",'Cena, sleva 1ks'!F47*$B47)</f>
        <v/>
      </c>
      <c r="G47" s="41" t="str">
        <f>IF($A47="","",'Cena, sleva 1ks'!G47*$B47)</f>
        <v/>
      </c>
      <c r="H47" s="41" t="str">
        <f>IF($A47="","",'Cena, sleva 1ks'!H47*$B47)</f>
        <v/>
      </c>
      <c r="I47" s="41" t="str">
        <f>IF($A47="","",'Cena, sleva 1ks'!I47*$B47)</f>
        <v/>
      </c>
      <c r="J47" s="24" t="str">
        <f t="shared" si="0"/>
        <v/>
      </c>
    </row>
    <row r="48" spans="1:10" x14ac:dyDescent="0.25">
      <c r="A48" s="19" t="str">
        <f>IF('Celková zakázka'!A50="","",'Celková zakázka'!A50)</f>
        <v/>
      </c>
      <c r="B48" s="53" t="str">
        <f>IF(A48="","",'Celková zakázka'!B50)</f>
        <v/>
      </c>
      <c r="C48" s="41" t="str">
        <f>IF($A48="","",'Cena, sleva 1ks'!C48*$B48)</f>
        <v/>
      </c>
      <c r="D48" s="41" t="str">
        <f>IF($A48="","",'Cena, sleva 1ks'!D48*$B48)</f>
        <v/>
      </c>
      <c r="E48" s="41" t="str">
        <f>IF($A48="","",'Cena, sleva 1ks'!E48*$B48)</f>
        <v/>
      </c>
      <c r="F48" s="41" t="str">
        <f>IF($A48="","",'Cena, sleva 1ks'!F48*$B48)</f>
        <v/>
      </c>
      <c r="G48" s="41" t="str">
        <f>IF($A48="","",'Cena, sleva 1ks'!G48*$B48)</f>
        <v/>
      </c>
      <c r="H48" s="41" t="str">
        <f>IF($A48="","",'Cena, sleva 1ks'!H48*$B48)</f>
        <v/>
      </c>
      <c r="I48" s="41" t="str">
        <f>IF($A48="","",'Cena, sleva 1ks'!I48*$B48)</f>
        <v/>
      </c>
      <c r="J48" s="24" t="str">
        <f t="shared" si="0"/>
        <v/>
      </c>
    </row>
    <row r="49" spans="1:10" x14ac:dyDescent="0.25">
      <c r="A49" s="20" t="str">
        <f>IF('Celková zakázka'!A51="","",'Celková zakázka'!A51)</f>
        <v/>
      </c>
      <c r="B49" s="54" t="str">
        <f>IF(A49="","",'Celková zakázka'!B51)</f>
        <v/>
      </c>
      <c r="C49" s="46" t="str">
        <f>IF($A49="","",'Cena, sleva 1ks'!C49*$B49)</f>
        <v/>
      </c>
      <c r="D49" s="46" t="str">
        <f>IF($A49="","",'Cena, sleva 1ks'!D49*$B49)</f>
        <v/>
      </c>
      <c r="E49" s="46" t="str">
        <f>IF($A49="","",'Cena, sleva 1ks'!E49*$B49)</f>
        <v/>
      </c>
      <c r="F49" s="46" t="str">
        <f>IF($A49="","",'Cena, sleva 1ks'!F49*$B49)</f>
        <v/>
      </c>
      <c r="G49" s="46" t="str">
        <f>IF($A49="","",'Cena, sleva 1ks'!G49*$B49)</f>
        <v/>
      </c>
      <c r="H49" s="46" t="str">
        <f>IF($A49="","",'Cena, sleva 1ks'!H49*$B49)</f>
        <v/>
      </c>
      <c r="I49" s="46" t="str">
        <f>IF($A49="","",'Cena, sleva 1ks'!I49*$B49)</f>
        <v/>
      </c>
      <c r="J49" s="25" t="str">
        <f t="shared" si="0"/>
        <v/>
      </c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4" spans="1:10" ht="21.75" thickBot="1" x14ac:dyDescent="0.4">
      <c r="A54" s="14" t="s">
        <v>18</v>
      </c>
      <c r="B54" s="13" t="s">
        <v>4</v>
      </c>
      <c r="C54" s="5" t="s">
        <v>10</v>
      </c>
      <c r="D54" s="5" t="s">
        <v>11</v>
      </c>
      <c r="E54" s="5" t="s">
        <v>12</v>
      </c>
      <c r="F54" s="5" t="s">
        <v>17</v>
      </c>
      <c r="G54" s="5" t="s">
        <v>13</v>
      </c>
      <c r="H54" s="5" t="s">
        <v>14</v>
      </c>
      <c r="I54" s="5" t="s">
        <v>15</v>
      </c>
      <c r="J54" s="5" t="s">
        <v>16</v>
      </c>
    </row>
    <row r="55" spans="1:10" ht="15.75" thickTop="1" x14ac:dyDescent="0.25">
      <c r="A55" s="43"/>
      <c r="B55" s="42">
        <f t="shared" ref="B55:I55" si="1">SUM(B2:B49)</f>
        <v>12</v>
      </c>
      <c r="C55" s="41">
        <f t="shared" si="1"/>
        <v>1834</v>
      </c>
      <c r="D55" s="48">
        <f t="shared" si="1"/>
        <v>340</v>
      </c>
      <c r="E55" s="48">
        <f t="shared" si="1"/>
        <v>170</v>
      </c>
      <c r="F55" s="47">
        <f t="shared" si="1"/>
        <v>735</v>
      </c>
      <c r="G55" s="47">
        <f t="shared" si="1"/>
        <v>1515</v>
      </c>
      <c r="H55" s="47">
        <f t="shared" si="1"/>
        <v>1520</v>
      </c>
      <c r="I55" s="47">
        <f t="shared" si="1"/>
        <v>140</v>
      </c>
      <c r="J55" s="47">
        <f>SUM(J2:J49)</f>
        <v>6254</v>
      </c>
    </row>
  </sheetData>
  <pageMargins left="0.25" right="0.25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016EA-B0CE-4B6F-8945-02F3364506CE}">
  <sheetPr codeName="Hárok3"/>
  <dimension ref="A1:K55"/>
  <sheetViews>
    <sheetView workbookViewId="0">
      <pane ySplit="1" topLeftCell="A2" activePane="bottomLeft" state="frozen"/>
      <selection pane="bottomLeft" activeCell="H16" sqref="H16"/>
    </sheetView>
  </sheetViews>
  <sheetFormatPr defaultRowHeight="15" x14ac:dyDescent="0.25"/>
  <cols>
    <col min="1" max="1" width="12.85546875" bestFit="1" customWidth="1"/>
    <col min="2" max="2" width="8.28515625" bestFit="1" customWidth="1"/>
    <col min="3" max="3" width="10.42578125" bestFit="1" customWidth="1"/>
    <col min="6" max="6" width="10.42578125" customWidth="1"/>
    <col min="10" max="10" width="10.42578125" customWidth="1"/>
  </cols>
  <sheetData>
    <row r="1" spans="1:11" ht="15.75" thickBot="1" x14ac:dyDescent="0.3">
      <c r="A1" s="5" t="s">
        <v>3</v>
      </c>
      <c r="B1" s="5" t="s">
        <v>4</v>
      </c>
      <c r="C1" s="5" t="s">
        <v>10</v>
      </c>
      <c r="D1" s="5" t="s">
        <v>11</v>
      </c>
      <c r="E1" s="5" t="s">
        <v>12</v>
      </c>
      <c r="F1" s="5" t="s">
        <v>17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6</v>
      </c>
    </row>
    <row r="2" spans="1:11" ht="15.75" thickTop="1" x14ac:dyDescent="0.25">
      <c r="A2" s="18" t="str">
        <f>IF('Celková zakázka'!A4="","",'Celková zakázka'!A4)</f>
        <v>0001</v>
      </c>
      <c r="B2" s="52">
        <f>IF(A2="","",1)</f>
        <v>1</v>
      </c>
      <c r="C2" s="45">
        <f>IF($A2="","",VLOOKUP($A2,tblCennik[],2,FALSE))</f>
        <v>100</v>
      </c>
      <c r="D2" s="45">
        <f>IF($A2="","",VLOOKUP($A2,tblCennik[],3,FALSE))</f>
        <v>25</v>
      </c>
      <c r="E2" s="45">
        <f>IF($A2="","",VLOOKUP($A2,tblCennik[],4,FALSE))</f>
        <v>15</v>
      </c>
      <c r="F2" s="45">
        <f>IF($A2="","",VLOOKUP($A2,tblCennik[],5,FALSE))</f>
        <v>86</v>
      </c>
      <c r="G2" s="45">
        <f>IF($A2="","",VLOOKUP($A2,tblCennik[],6,FALSE))</f>
        <v>122</v>
      </c>
      <c r="H2" s="45">
        <f>IF($A2="","",VLOOKUP($A2,tblCennik[],7,FALSE))</f>
        <v>100</v>
      </c>
      <c r="I2" s="45">
        <f>IF($A2="","",VLOOKUP($A2,tblCennik[],8,FALSE))</f>
        <v>20</v>
      </c>
      <c r="J2" s="22">
        <f>IF($A2="","",SUM(C2:I2))</f>
        <v>468</v>
      </c>
      <c r="K2" s="24">
        <f>IF($A2="","",'Celková zakázka'!E4*J2)</f>
        <v>46.800000000000004</v>
      </c>
    </row>
    <row r="3" spans="1:11" x14ac:dyDescent="0.25">
      <c r="A3" s="19" t="str">
        <f>IF('Celková zakázka'!A5="","",'Celková zakázka'!A5)</f>
        <v>0102</v>
      </c>
      <c r="B3" s="53">
        <f t="shared" ref="B3:B49" si="0">IF(A3="","",1)</f>
        <v>1</v>
      </c>
      <c r="C3" s="41">
        <f>IF($A3="","",VLOOKUP($A3,tblCennik[],2,FALSE))</f>
        <v>220</v>
      </c>
      <c r="D3" s="41">
        <f>IF($A3="","",VLOOKUP($A3,tblCennik[],3,FALSE))</f>
        <v>35</v>
      </c>
      <c r="E3" s="41">
        <f>IF($A3="","",VLOOKUP($A3,tblCennik[],4,FALSE))</f>
        <v>10</v>
      </c>
      <c r="F3" s="41">
        <f>IF($A3="","",VLOOKUP($A3,tblCennik[],5,FALSE))</f>
        <v>58</v>
      </c>
      <c r="G3" s="41">
        <f>IF($A3="","",VLOOKUP($A3,tblCennik[],6,FALSE))</f>
        <v>99</v>
      </c>
      <c r="H3" s="41">
        <f>IF($A3="","",VLOOKUP($A3,tblCennik[],7,FALSE))</f>
        <v>180</v>
      </c>
      <c r="I3" s="41">
        <f>IF($A3="","",VLOOKUP($A3,tblCennik[],8,FALSE))</f>
        <v>20</v>
      </c>
      <c r="J3" s="24">
        <f t="shared" ref="J3:J49" si="1">IF($A3="","",SUM(C3:I3))</f>
        <v>622</v>
      </c>
      <c r="K3" s="24">
        <f>IF($A3="","",'Celková zakázka'!E5*J3)</f>
        <v>62.2</v>
      </c>
    </row>
    <row r="4" spans="1:11" x14ac:dyDescent="0.25">
      <c r="A4" s="19" t="str">
        <f>IF('Celková zakázka'!A6="","",'Celková zakázka'!A6)</f>
        <v>3004</v>
      </c>
      <c r="B4" s="53">
        <f t="shared" si="0"/>
        <v>1</v>
      </c>
      <c r="C4" s="41">
        <f>IF($A4="","",VLOOKUP($A4,tblCennik[],2,FALSE))</f>
        <v>111</v>
      </c>
      <c r="D4" s="41">
        <f>IF($A4="","",VLOOKUP($A4,tblCennik[],3,FALSE))</f>
        <v>25</v>
      </c>
      <c r="E4" s="41">
        <f>IF($A4="","",VLOOKUP($A4,tblCennik[],4,FALSE))</f>
        <v>15</v>
      </c>
      <c r="F4" s="41">
        <f>IF($A4="","",VLOOKUP($A4,tblCennik[],5,FALSE))</f>
        <v>32</v>
      </c>
      <c r="G4" s="41">
        <f>IF($A4="","",VLOOKUP($A4,tblCennik[],6,FALSE))</f>
        <v>156.5</v>
      </c>
      <c r="H4" s="41">
        <f>IF($A4="","",VLOOKUP($A4,tblCennik[],7,FALSE))</f>
        <v>100</v>
      </c>
      <c r="I4" s="41">
        <f>IF($A4="","",VLOOKUP($A4,tblCennik[],8,FALSE))</f>
        <v>0</v>
      </c>
      <c r="J4" s="24">
        <f t="shared" si="1"/>
        <v>439.5</v>
      </c>
      <c r="K4" s="24">
        <f>IF($A4="","",'Celková zakázka'!E6*J4)</f>
        <v>43.95</v>
      </c>
    </row>
    <row r="5" spans="1:11" x14ac:dyDescent="0.25">
      <c r="A5" s="19" t="str">
        <f>IF('Celková zakázka'!A7="","",'Celková zakázka'!A7)</f>
        <v>0002</v>
      </c>
      <c r="B5" s="53">
        <f t="shared" si="0"/>
        <v>1</v>
      </c>
      <c r="C5" s="41">
        <f>IF($A5="","",VLOOKUP($A5,tblCennik[],2,FALSE))</f>
        <v>150</v>
      </c>
      <c r="D5" s="41">
        <f>IF($A5="","",VLOOKUP($A5,tblCennik[],3,FALSE))</f>
        <v>25</v>
      </c>
      <c r="E5" s="41">
        <f>IF($A5="","",VLOOKUP($A5,tblCennik[],4,FALSE))</f>
        <v>20</v>
      </c>
      <c r="F5" s="41">
        <f>IF($A5="","",VLOOKUP($A5,tblCennik[],5,FALSE))</f>
        <v>96</v>
      </c>
      <c r="G5" s="41">
        <f>IF($A5="","",VLOOKUP($A5,tblCennik[],6,FALSE))</f>
        <v>89</v>
      </c>
      <c r="H5" s="41">
        <f>IF($A5="","",VLOOKUP($A5,tblCennik[],7,FALSE))</f>
        <v>100</v>
      </c>
      <c r="I5" s="41">
        <f>IF($A5="","",VLOOKUP($A5,tblCennik[],8,FALSE))</f>
        <v>20</v>
      </c>
      <c r="J5" s="24">
        <f t="shared" si="1"/>
        <v>500</v>
      </c>
      <c r="K5" s="24">
        <f>IF($A5="","",'Celková zakázka'!E7*J5)</f>
        <v>50</v>
      </c>
    </row>
    <row r="6" spans="1:11" x14ac:dyDescent="0.25">
      <c r="A6" s="19" t="str">
        <f>IF('Celková zakázka'!A8="","",'Celková zakázka'!A8)</f>
        <v>3003</v>
      </c>
      <c r="B6" s="53">
        <f t="shared" si="0"/>
        <v>1</v>
      </c>
      <c r="C6" s="41">
        <f>IF($A6="","",VLOOKUP($A6,tblCennik[],2,FALSE))</f>
        <v>230</v>
      </c>
      <c r="D6" s="41">
        <f>IF($A6="","",VLOOKUP($A6,tblCennik[],3,FALSE))</f>
        <v>35</v>
      </c>
      <c r="E6" s="41">
        <f>IF($A6="","",VLOOKUP($A6,tblCennik[],4,FALSE))</f>
        <v>10</v>
      </c>
      <c r="F6" s="41">
        <f>IF($A6="","",VLOOKUP($A6,tblCennik[],5,FALSE))</f>
        <v>69</v>
      </c>
      <c r="G6" s="41">
        <f>IF($A6="","",VLOOKUP($A6,tblCennik[],6,FALSE))</f>
        <v>170</v>
      </c>
      <c r="H6" s="41">
        <f>IF($A6="","",VLOOKUP($A6,tblCennik[],7,FALSE))</f>
        <v>180</v>
      </c>
      <c r="I6" s="41">
        <f>IF($A6="","",VLOOKUP($A6,tblCennik[],8,FALSE))</f>
        <v>0</v>
      </c>
      <c r="J6" s="24">
        <f t="shared" si="1"/>
        <v>694</v>
      </c>
      <c r="K6" s="24">
        <f>IF($A6="","",'Celková zakázka'!E8*J6)</f>
        <v>69.400000000000006</v>
      </c>
    </row>
    <row r="7" spans="1:11" x14ac:dyDescent="0.25">
      <c r="A7" s="19" t="str">
        <f>IF('Celková zakázka'!A9="","",'Celková zakázka'!A9)</f>
        <v/>
      </c>
      <c r="B7" s="53" t="str">
        <f t="shared" si="0"/>
        <v/>
      </c>
      <c r="C7" s="41" t="str">
        <f>IF($A7="","",VLOOKUP($A7,tblCennik[],2,FALSE))</f>
        <v/>
      </c>
      <c r="D7" s="41" t="str">
        <f>IF($A7="","",VLOOKUP($A7,tblCennik[],3,FALSE))</f>
        <v/>
      </c>
      <c r="E7" s="41" t="str">
        <f>IF($A7="","",VLOOKUP($A7,tblCennik[],4,FALSE))</f>
        <v/>
      </c>
      <c r="F7" s="41" t="str">
        <f>IF($A7="","",VLOOKUP($A7,tblCennik[],5,FALSE))</f>
        <v/>
      </c>
      <c r="G7" s="41" t="str">
        <f>IF($A7="","",VLOOKUP($A7,tblCennik[],6,FALSE))</f>
        <v/>
      </c>
      <c r="H7" s="41" t="str">
        <f>IF($A7="","",VLOOKUP($A7,tblCennik[],7,FALSE))</f>
        <v/>
      </c>
      <c r="I7" s="41" t="str">
        <f>IF($A7="","",VLOOKUP($A7,tblCennik[],8,FALSE))</f>
        <v/>
      </c>
      <c r="J7" s="24" t="str">
        <f t="shared" si="1"/>
        <v/>
      </c>
      <c r="K7" s="24" t="str">
        <f>IF($A7="","",'Celková zakázka'!E9*J7)</f>
        <v/>
      </c>
    </row>
    <row r="8" spans="1:11" x14ac:dyDescent="0.25">
      <c r="A8" s="19" t="str">
        <f>IF('Celková zakázka'!A10="","",'Celková zakázka'!A10)</f>
        <v/>
      </c>
      <c r="B8" s="53" t="str">
        <f t="shared" si="0"/>
        <v/>
      </c>
      <c r="C8" s="41" t="str">
        <f>IF($A8="","",VLOOKUP($A8,tblCennik[],2,FALSE))</f>
        <v/>
      </c>
      <c r="D8" s="41" t="str">
        <f>IF($A8="","",VLOOKUP($A8,tblCennik[],3,FALSE))</f>
        <v/>
      </c>
      <c r="E8" s="41" t="str">
        <f>IF($A8="","",VLOOKUP($A8,tblCennik[],4,FALSE))</f>
        <v/>
      </c>
      <c r="F8" s="41" t="str">
        <f>IF($A8="","",VLOOKUP($A8,tblCennik[],5,FALSE))</f>
        <v/>
      </c>
      <c r="G8" s="41" t="str">
        <f>IF($A8="","",VLOOKUP($A8,tblCennik[],6,FALSE))</f>
        <v/>
      </c>
      <c r="H8" s="41" t="str">
        <f>IF($A8="","",VLOOKUP($A8,tblCennik[],7,FALSE))</f>
        <v/>
      </c>
      <c r="I8" s="41" t="str">
        <f>IF($A8="","",VLOOKUP($A8,tblCennik[],8,FALSE))</f>
        <v/>
      </c>
      <c r="J8" s="24" t="str">
        <f t="shared" si="1"/>
        <v/>
      </c>
      <c r="K8" s="24" t="str">
        <f>IF($A8="","",'Celková zakázka'!E10*J8)</f>
        <v/>
      </c>
    </row>
    <row r="9" spans="1:11" x14ac:dyDescent="0.25">
      <c r="A9" s="19" t="str">
        <f>IF('Celková zakázka'!A11="","",'Celková zakázka'!A11)</f>
        <v/>
      </c>
      <c r="B9" s="53" t="str">
        <f t="shared" si="0"/>
        <v/>
      </c>
      <c r="C9" s="41" t="str">
        <f>IF($A9="","",VLOOKUP($A9,tblCennik[],2,FALSE))</f>
        <v/>
      </c>
      <c r="D9" s="41" t="str">
        <f>IF($A9="","",VLOOKUP($A9,tblCennik[],3,FALSE))</f>
        <v/>
      </c>
      <c r="E9" s="41" t="str">
        <f>IF($A9="","",VLOOKUP($A9,tblCennik[],4,FALSE))</f>
        <v/>
      </c>
      <c r="F9" s="41" t="str">
        <f>IF($A9="","",VLOOKUP($A9,tblCennik[],5,FALSE))</f>
        <v/>
      </c>
      <c r="G9" s="41" t="str">
        <f>IF($A9="","",VLOOKUP($A9,tblCennik[],6,FALSE))</f>
        <v/>
      </c>
      <c r="H9" s="41" t="str">
        <f>IF($A9="","",VLOOKUP($A9,tblCennik[],7,FALSE))</f>
        <v/>
      </c>
      <c r="I9" s="41" t="str">
        <f>IF($A9="","",VLOOKUP($A9,tblCennik[],8,FALSE))</f>
        <v/>
      </c>
      <c r="J9" s="24" t="str">
        <f t="shared" si="1"/>
        <v/>
      </c>
      <c r="K9" s="24" t="str">
        <f>IF($A9="","",'Celková zakázka'!E11*J9)</f>
        <v/>
      </c>
    </row>
    <row r="10" spans="1:11" x14ac:dyDescent="0.25">
      <c r="A10" s="19" t="str">
        <f>IF('Celková zakázka'!A12="","",'Celková zakázka'!A12)</f>
        <v/>
      </c>
      <c r="B10" s="53" t="str">
        <f t="shared" si="0"/>
        <v/>
      </c>
      <c r="C10" s="41" t="str">
        <f>IF($A10="","",VLOOKUP($A10,tblCennik[],2,FALSE))</f>
        <v/>
      </c>
      <c r="D10" s="41" t="str">
        <f>IF($A10="","",VLOOKUP($A10,tblCennik[],3,FALSE))</f>
        <v/>
      </c>
      <c r="E10" s="41" t="str">
        <f>IF($A10="","",VLOOKUP($A10,tblCennik[],4,FALSE))</f>
        <v/>
      </c>
      <c r="F10" s="41" t="str">
        <f>IF($A10="","",VLOOKUP($A10,tblCennik[],5,FALSE))</f>
        <v/>
      </c>
      <c r="G10" s="41" t="str">
        <f>IF($A10="","",VLOOKUP($A10,tblCennik[],6,FALSE))</f>
        <v/>
      </c>
      <c r="H10" s="41" t="str">
        <f>IF($A10="","",VLOOKUP($A10,tblCennik[],7,FALSE))</f>
        <v/>
      </c>
      <c r="I10" s="41" t="str">
        <f>IF($A10="","",VLOOKUP($A10,tblCennik[],8,FALSE))</f>
        <v/>
      </c>
      <c r="J10" s="24" t="str">
        <f t="shared" si="1"/>
        <v/>
      </c>
      <c r="K10" s="24" t="str">
        <f>IF($A10="","",'Celková zakázka'!E12*J10)</f>
        <v/>
      </c>
    </row>
    <row r="11" spans="1:11" x14ac:dyDescent="0.25">
      <c r="A11" s="19" t="str">
        <f>IF('Celková zakázka'!A13="","",'Celková zakázka'!A13)</f>
        <v/>
      </c>
      <c r="B11" s="53" t="str">
        <f t="shared" si="0"/>
        <v/>
      </c>
      <c r="C11" s="41" t="str">
        <f>IF($A11="","",VLOOKUP($A11,tblCennik[],2,FALSE))</f>
        <v/>
      </c>
      <c r="D11" s="41" t="str">
        <f>IF($A11="","",VLOOKUP($A11,tblCennik[],3,FALSE))</f>
        <v/>
      </c>
      <c r="E11" s="41" t="str">
        <f>IF($A11="","",VLOOKUP($A11,tblCennik[],4,FALSE))</f>
        <v/>
      </c>
      <c r="F11" s="41" t="str">
        <f>IF($A11="","",VLOOKUP($A11,tblCennik[],5,FALSE))</f>
        <v/>
      </c>
      <c r="G11" s="41" t="str">
        <f>IF($A11="","",VLOOKUP($A11,tblCennik[],6,FALSE))</f>
        <v/>
      </c>
      <c r="H11" s="41" t="str">
        <f>IF($A11="","",VLOOKUP($A11,tblCennik[],7,FALSE))</f>
        <v/>
      </c>
      <c r="I11" s="41" t="str">
        <f>IF($A11="","",VLOOKUP($A11,tblCennik[],8,FALSE))</f>
        <v/>
      </c>
      <c r="J11" s="24" t="str">
        <f t="shared" si="1"/>
        <v/>
      </c>
      <c r="K11" s="24" t="str">
        <f>IF($A11="","",'Celková zakázka'!E13*J11)</f>
        <v/>
      </c>
    </row>
    <row r="12" spans="1:11" x14ac:dyDescent="0.25">
      <c r="A12" s="19" t="str">
        <f>IF('Celková zakázka'!A14="","",'Celková zakázka'!A14)</f>
        <v/>
      </c>
      <c r="B12" s="53" t="str">
        <f t="shared" si="0"/>
        <v/>
      </c>
      <c r="C12" s="41" t="str">
        <f>IF($A12="","",VLOOKUP($A12,tblCennik[],2,FALSE))</f>
        <v/>
      </c>
      <c r="D12" s="41" t="str">
        <f>IF($A12="","",VLOOKUP($A12,tblCennik[],3,FALSE))</f>
        <v/>
      </c>
      <c r="E12" s="41" t="str">
        <f>IF($A12="","",VLOOKUP($A12,tblCennik[],4,FALSE))</f>
        <v/>
      </c>
      <c r="F12" s="41" t="str">
        <f>IF($A12="","",VLOOKUP($A12,tblCennik[],5,FALSE))</f>
        <v/>
      </c>
      <c r="G12" s="41" t="str">
        <f>IF($A12="","",VLOOKUP($A12,tblCennik[],6,FALSE))</f>
        <v/>
      </c>
      <c r="H12" s="41" t="str">
        <f>IF($A12="","",VLOOKUP($A12,tblCennik[],7,FALSE))</f>
        <v/>
      </c>
      <c r="I12" s="41" t="str">
        <f>IF($A12="","",VLOOKUP($A12,tblCennik[],8,FALSE))</f>
        <v/>
      </c>
      <c r="J12" s="24" t="str">
        <f t="shared" si="1"/>
        <v/>
      </c>
      <c r="K12" s="24" t="str">
        <f>IF($A12="","",'Celková zakázka'!E14*J12)</f>
        <v/>
      </c>
    </row>
    <row r="13" spans="1:11" x14ac:dyDescent="0.25">
      <c r="A13" s="19" t="str">
        <f>IF('Celková zakázka'!A15="","",'Celková zakázka'!A15)</f>
        <v/>
      </c>
      <c r="B13" s="53" t="str">
        <f t="shared" si="0"/>
        <v/>
      </c>
      <c r="C13" s="41" t="str">
        <f>IF($A13="","",VLOOKUP($A13,tblCennik[],2,FALSE))</f>
        <v/>
      </c>
      <c r="D13" s="41" t="str">
        <f>IF($A13="","",VLOOKUP($A13,tblCennik[],3,FALSE))</f>
        <v/>
      </c>
      <c r="E13" s="41" t="str">
        <f>IF($A13="","",VLOOKUP($A13,tblCennik[],4,FALSE))</f>
        <v/>
      </c>
      <c r="F13" s="41" t="str">
        <f>IF($A13="","",VLOOKUP($A13,tblCennik[],5,FALSE))</f>
        <v/>
      </c>
      <c r="G13" s="41" t="str">
        <f>IF($A13="","",VLOOKUP($A13,tblCennik[],6,FALSE))</f>
        <v/>
      </c>
      <c r="H13" s="41" t="str">
        <f>IF($A13="","",VLOOKUP($A13,tblCennik[],7,FALSE))</f>
        <v/>
      </c>
      <c r="I13" s="41" t="str">
        <f>IF($A13="","",VLOOKUP($A13,tblCennik[],8,FALSE))</f>
        <v/>
      </c>
      <c r="J13" s="24" t="str">
        <f t="shared" si="1"/>
        <v/>
      </c>
      <c r="K13" s="24" t="str">
        <f>IF($A13="","",'Celková zakázka'!E15*J13)</f>
        <v/>
      </c>
    </row>
    <row r="14" spans="1:11" x14ac:dyDescent="0.25">
      <c r="A14" s="19" t="str">
        <f>IF('Celková zakázka'!A16="","",'Celková zakázka'!A16)</f>
        <v/>
      </c>
      <c r="B14" s="53" t="str">
        <f t="shared" si="0"/>
        <v/>
      </c>
      <c r="C14" s="41" t="str">
        <f>IF($A14="","",VLOOKUP($A14,tblCennik[],2,FALSE))</f>
        <v/>
      </c>
      <c r="D14" s="41" t="str">
        <f>IF($A14="","",VLOOKUP($A14,tblCennik[],3,FALSE))</f>
        <v/>
      </c>
      <c r="E14" s="41" t="str">
        <f>IF($A14="","",VLOOKUP($A14,tblCennik[],4,FALSE))</f>
        <v/>
      </c>
      <c r="F14" s="41" t="str">
        <f>IF($A14="","",VLOOKUP($A14,tblCennik[],5,FALSE))</f>
        <v/>
      </c>
      <c r="G14" s="41" t="str">
        <f>IF($A14="","",VLOOKUP($A14,tblCennik[],6,FALSE))</f>
        <v/>
      </c>
      <c r="H14" s="41" t="str">
        <f>IF($A14="","",VLOOKUP($A14,tblCennik[],7,FALSE))</f>
        <v/>
      </c>
      <c r="I14" s="41" t="str">
        <f>IF($A14="","",VLOOKUP($A14,tblCennik[],8,FALSE))</f>
        <v/>
      </c>
      <c r="J14" s="24" t="str">
        <f t="shared" si="1"/>
        <v/>
      </c>
      <c r="K14" s="24" t="str">
        <f>IF($A14="","",'Celková zakázka'!E16*J14)</f>
        <v/>
      </c>
    </row>
    <row r="15" spans="1:11" x14ac:dyDescent="0.25">
      <c r="A15" s="19" t="str">
        <f>IF('Celková zakázka'!A17="","",'Celková zakázka'!A17)</f>
        <v/>
      </c>
      <c r="B15" s="53" t="str">
        <f t="shared" si="0"/>
        <v/>
      </c>
      <c r="C15" s="41" t="str">
        <f>IF($A15="","",VLOOKUP($A15,tblCennik[],2,FALSE))</f>
        <v/>
      </c>
      <c r="D15" s="41" t="str">
        <f>IF($A15="","",VLOOKUP($A15,tblCennik[],3,FALSE))</f>
        <v/>
      </c>
      <c r="E15" s="41" t="str">
        <f>IF($A15="","",VLOOKUP($A15,tblCennik[],4,FALSE))</f>
        <v/>
      </c>
      <c r="F15" s="41" t="str">
        <f>IF($A15="","",VLOOKUP($A15,tblCennik[],5,FALSE))</f>
        <v/>
      </c>
      <c r="G15" s="41" t="str">
        <f>IF($A15="","",VLOOKUP($A15,tblCennik[],6,FALSE))</f>
        <v/>
      </c>
      <c r="H15" s="41" t="str">
        <f>IF($A15="","",VLOOKUP($A15,tblCennik[],7,FALSE))</f>
        <v/>
      </c>
      <c r="I15" s="41" t="str">
        <f>IF($A15="","",VLOOKUP($A15,tblCennik[],8,FALSE))</f>
        <v/>
      </c>
      <c r="J15" s="24" t="str">
        <f t="shared" si="1"/>
        <v/>
      </c>
      <c r="K15" s="24" t="str">
        <f>IF($A15="","",'Celková zakázka'!E17*J15)</f>
        <v/>
      </c>
    </row>
    <row r="16" spans="1:11" x14ac:dyDescent="0.25">
      <c r="A16" s="19" t="str">
        <f>IF('Celková zakázka'!A18="","",'Celková zakázka'!A18)</f>
        <v/>
      </c>
      <c r="B16" s="53" t="str">
        <f t="shared" si="0"/>
        <v/>
      </c>
      <c r="C16" s="41" t="str">
        <f>IF($A16="","",VLOOKUP($A16,tblCennik[],2,FALSE))</f>
        <v/>
      </c>
      <c r="D16" s="41" t="str">
        <f>IF($A16="","",VLOOKUP($A16,tblCennik[],3,FALSE))</f>
        <v/>
      </c>
      <c r="E16" s="41" t="str">
        <f>IF($A16="","",VLOOKUP($A16,tblCennik[],4,FALSE))</f>
        <v/>
      </c>
      <c r="F16" s="41" t="str">
        <f>IF($A16="","",VLOOKUP($A16,tblCennik[],5,FALSE))</f>
        <v/>
      </c>
      <c r="G16" s="41" t="str">
        <f>IF($A16="","",VLOOKUP($A16,tblCennik[],6,FALSE))</f>
        <v/>
      </c>
      <c r="H16" s="41" t="str">
        <f>IF($A16="","",VLOOKUP($A16,tblCennik[],7,FALSE))</f>
        <v/>
      </c>
      <c r="I16" s="41" t="str">
        <f>IF($A16="","",VLOOKUP($A16,tblCennik[],8,FALSE))</f>
        <v/>
      </c>
      <c r="J16" s="24" t="str">
        <f t="shared" si="1"/>
        <v/>
      </c>
      <c r="K16" s="24" t="str">
        <f>IF($A16="","",'Celková zakázka'!E18*J16)</f>
        <v/>
      </c>
    </row>
    <row r="17" spans="1:11" x14ac:dyDescent="0.25">
      <c r="A17" s="19" t="str">
        <f>IF('Celková zakázka'!A19="","",'Celková zakázka'!A19)</f>
        <v/>
      </c>
      <c r="B17" s="53" t="str">
        <f t="shared" si="0"/>
        <v/>
      </c>
      <c r="C17" s="41" t="str">
        <f>IF($A17="","",VLOOKUP($A17,tblCennik[],2,FALSE))</f>
        <v/>
      </c>
      <c r="D17" s="41" t="str">
        <f>IF($A17="","",VLOOKUP($A17,tblCennik[],3,FALSE))</f>
        <v/>
      </c>
      <c r="E17" s="41" t="str">
        <f>IF($A17="","",VLOOKUP($A17,tblCennik[],4,FALSE))</f>
        <v/>
      </c>
      <c r="F17" s="41" t="str">
        <f>IF($A17="","",VLOOKUP($A17,tblCennik[],5,FALSE))</f>
        <v/>
      </c>
      <c r="G17" s="41" t="str">
        <f>IF($A17="","",VLOOKUP($A17,tblCennik[],6,FALSE))</f>
        <v/>
      </c>
      <c r="H17" s="41" t="str">
        <f>IF($A17="","",VLOOKUP($A17,tblCennik[],7,FALSE))</f>
        <v/>
      </c>
      <c r="I17" s="41" t="str">
        <f>IF($A17="","",VLOOKUP($A17,tblCennik[],8,FALSE))</f>
        <v/>
      </c>
      <c r="J17" s="24" t="str">
        <f t="shared" si="1"/>
        <v/>
      </c>
      <c r="K17" s="24" t="str">
        <f>IF($A17="","",'Celková zakázka'!E19*J17)</f>
        <v/>
      </c>
    </row>
    <row r="18" spans="1:11" x14ac:dyDescent="0.25">
      <c r="A18" s="19" t="str">
        <f>IF('Celková zakázka'!A20="","",'Celková zakázka'!A20)</f>
        <v/>
      </c>
      <c r="B18" s="53" t="str">
        <f t="shared" si="0"/>
        <v/>
      </c>
      <c r="C18" s="41" t="str">
        <f>IF($A18="","",VLOOKUP($A18,tblCennik[],2,FALSE))</f>
        <v/>
      </c>
      <c r="D18" s="41" t="str">
        <f>IF($A18="","",VLOOKUP($A18,tblCennik[],3,FALSE))</f>
        <v/>
      </c>
      <c r="E18" s="41" t="str">
        <f>IF($A18="","",VLOOKUP($A18,tblCennik[],4,FALSE))</f>
        <v/>
      </c>
      <c r="F18" s="41" t="str">
        <f>IF($A18="","",VLOOKUP($A18,tblCennik[],5,FALSE))</f>
        <v/>
      </c>
      <c r="G18" s="41" t="str">
        <f>IF($A18="","",VLOOKUP($A18,tblCennik[],6,FALSE))</f>
        <v/>
      </c>
      <c r="H18" s="41" t="str">
        <f>IF($A18="","",VLOOKUP($A18,tblCennik[],7,FALSE))</f>
        <v/>
      </c>
      <c r="I18" s="41" t="str">
        <f>IF($A18="","",VLOOKUP($A18,tblCennik[],8,FALSE))</f>
        <v/>
      </c>
      <c r="J18" s="24" t="str">
        <f t="shared" si="1"/>
        <v/>
      </c>
      <c r="K18" s="24" t="str">
        <f>IF($A18="","",'Celková zakázka'!E20*J18)</f>
        <v/>
      </c>
    </row>
    <row r="19" spans="1:11" x14ac:dyDescent="0.25">
      <c r="A19" s="19" t="str">
        <f>IF('Celková zakázka'!A21="","",'Celková zakázka'!A21)</f>
        <v/>
      </c>
      <c r="B19" s="53" t="str">
        <f t="shared" si="0"/>
        <v/>
      </c>
      <c r="C19" s="41" t="str">
        <f>IF($A19="","",VLOOKUP($A19,tblCennik[],2,FALSE))</f>
        <v/>
      </c>
      <c r="D19" s="41" t="str">
        <f>IF($A19="","",VLOOKUP($A19,tblCennik[],3,FALSE))</f>
        <v/>
      </c>
      <c r="E19" s="41" t="str">
        <f>IF($A19="","",VLOOKUP($A19,tblCennik[],4,FALSE))</f>
        <v/>
      </c>
      <c r="F19" s="41" t="str">
        <f>IF($A19="","",VLOOKUP($A19,tblCennik[],5,FALSE))</f>
        <v/>
      </c>
      <c r="G19" s="41" t="str">
        <f>IF($A19="","",VLOOKUP($A19,tblCennik[],6,FALSE))</f>
        <v/>
      </c>
      <c r="H19" s="41" t="str">
        <f>IF($A19="","",VLOOKUP($A19,tblCennik[],7,FALSE))</f>
        <v/>
      </c>
      <c r="I19" s="41" t="str">
        <f>IF($A19="","",VLOOKUP($A19,tblCennik[],8,FALSE))</f>
        <v/>
      </c>
      <c r="J19" s="24" t="str">
        <f t="shared" si="1"/>
        <v/>
      </c>
      <c r="K19" s="24" t="str">
        <f>IF($A19="","",'Celková zakázka'!E21*J19)</f>
        <v/>
      </c>
    </row>
    <row r="20" spans="1:11" x14ac:dyDescent="0.25">
      <c r="A20" s="19" t="str">
        <f>IF('Celková zakázka'!A22="","",'Celková zakázka'!A22)</f>
        <v/>
      </c>
      <c r="B20" s="53" t="str">
        <f t="shared" si="0"/>
        <v/>
      </c>
      <c r="C20" s="41" t="str">
        <f>IF($A20="","",VLOOKUP($A20,tblCennik[],2,FALSE))</f>
        <v/>
      </c>
      <c r="D20" s="41" t="str">
        <f>IF($A20="","",VLOOKUP($A20,tblCennik[],3,FALSE))</f>
        <v/>
      </c>
      <c r="E20" s="41" t="str">
        <f>IF($A20="","",VLOOKUP($A20,tblCennik[],4,FALSE))</f>
        <v/>
      </c>
      <c r="F20" s="41" t="str">
        <f>IF($A20="","",VLOOKUP($A20,tblCennik[],5,FALSE))</f>
        <v/>
      </c>
      <c r="G20" s="41" t="str">
        <f>IF($A20="","",VLOOKUP($A20,tblCennik[],6,FALSE))</f>
        <v/>
      </c>
      <c r="H20" s="41" t="str">
        <f>IF($A20="","",VLOOKUP($A20,tblCennik[],7,FALSE))</f>
        <v/>
      </c>
      <c r="I20" s="41" t="str">
        <f>IF($A20="","",VLOOKUP($A20,tblCennik[],8,FALSE))</f>
        <v/>
      </c>
      <c r="J20" s="24" t="str">
        <f t="shared" si="1"/>
        <v/>
      </c>
      <c r="K20" s="24" t="str">
        <f>IF($A20="","",'Celková zakázka'!E22*J20)</f>
        <v/>
      </c>
    </row>
    <row r="21" spans="1:11" x14ac:dyDescent="0.25">
      <c r="A21" s="19" t="str">
        <f>IF('Celková zakázka'!A23="","",'Celková zakázka'!A23)</f>
        <v/>
      </c>
      <c r="B21" s="53" t="str">
        <f t="shared" si="0"/>
        <v/>
      </c>
      <c r="C21" s="41" t="str">
        <f>IF($A21="","",VLOOKUP($A21,tblCennik[],2,FALSE))</f>
        <v/>
      </c>
      <c r="D21" s="41" t="str">
        <f>IF($A21="","",VLOOKUP($A21,tblCennik[],3,FALSE))</f>
        <v/>
      </c>
      <c r="E21" s="41" t="str">
        <f>IF($A21="","",VLOOKUP($A21,tblCennik[],4,FALSE))</f>
        <v/>
      </c>
      <c r="F21" s="41" t="str">
        <f>IF($A21="","",VLOOKUP($A21,tblCennik[],5,FALSE))</f>
        <v/>
      </c>
      <c r="G21" s="41" t="str">
        <f>IF($A21="","",VLOOKUP($A21,tblCennik[],6,FALSE))</f>
        <v/>
      </c>
      <c r="H21" s="41" t="str">
        <f>IF($A21="","",VLOOKUP($A21,tblCennik[],7,FALSE))</f>
        <v/>
      </c>
      <c r="I21" s="41" t="str">
        <f>IF($A21="","",VLOOKUP($A21,tblCennik[],8,FALSE))</f>
        <v/>
      </c>
      <c r="J21" s="24" t="str">
        <f t="shared" si="1"/>
        <v/>
      </c>
      <c r="K21" s="24" t="str">
        <f>IF($A21="","",'Celková zakázka'!E23*J21)</f>
        <v/>
      </c>
    </row>
    <row r="22" spans="1:11" x14ac:dyDescent="0.25">
      <c r="A22" s="19" t="str">
        <f>IF('Celková zakázka'!A24="","",'Celková zakázka'!A24)</f>
        <v/>
      </c>
      <c r="B22" s="53" t="str">
        <f t="shared" si="0"/>
        <v/>
      </c>
      <c r="C22" s="41" t="str">
        <f>IF($A22="","",VLOOKUP($A22,tblCennik[],2,FALSE))</f>
        <v/>
      </c>
      <c r="D22" s="41" t="str">
        <f>IF($A22="","",VLOOKUP($A22,tblCennik[],3,FALSE))</f>
        <v/>
      </c>
      <c r="E22" s="41" t="str">
        <f>IF($A22="","",VLOOKUP($A22,tblCennik[],4,FALSE))</f>
        <v/>
      </c>
      <c r="F22" s="41" t="str">
        <f>IF($A22="","",VLOOKUP($A22,tblCennik[],5,FALSE))</f>
        <v/>
      </c>
      <c r="G22" s="41" t="str">
        <f>IF($A22="","",VLOOKUP($A22,tblCennik[],6,FALSE))</f>
        <v/>
      </c>
      <c r="H22" s="41" t="str">
        <f>IF($A22="","",VLOOKUP($A22,tblCennik[],7,FALSE))</f>
        <v/>
      </c>
      <c r="I22" s="41" t="str">
        <f>IF($A22="","",VLOOKUP($A22,tblCennik[],8,FALSE))</f>
        <v/>
      </c>
      <c r="J22" s="24" t="str">
        <f t="shared" si="1"/>
        <v/>
      </c>
      <c r="K22" s="24" t="str">
        <f>IF($A22="","",'Celková zakázka'!E24*J22)</f>
        <v/>
      </c>
    </row>
    <row r="23" spans="1:11" x14ac:dyDescent="0.25">
      <c r="A23" s="19" t="str">
        <f>IF('Celková zakázka'!A25="","",'Celková zakázka'!A25)</f>
        <v/>
      </c>
      <c r="B23" s="53" t="str">
        <f t="shared" si="0"/>
        <v/>
      </c>
      <c r="C23" s="41" t="str">
        <f>IF($A23="","",VLOOKUP($A23,tblCennik[],2,FALSE))</f>
        <v/>
      </c>
      <c r="D23" s="41" t="str">
        <f>IF($A23="","",VLOOKUP($A23,tblCennik[],3,FALSE))</f>
        <v/>
      </c>
      <c r="E23" s="41" t="str">
        <f>IF($A23="","",VLOOKUP($A23,tblCennik[],4,FALSE))</f>
        <v/>
      </c>
      <c r="F23" s="41" t="str">
        <f>IF($A23="","",VLOOKUP($A23,tblCennik[],5,FALSE))</f>
        <v/>
      </c>
      <c r="G23" s="41" t="str">
        <f>IF($A23="","",VLOOKUP($A23,tblCennik[],6,FALSE))</f>
        <v/>
      </c>
      <c r="H23" s="41" t="str">
        <f>IF($A23="","",VLOOKUP($A23,tblCennik[],7,FALSE))</f>
        <v/>
      </c>
      <c r="I23" s="41" t="str">
        <f>IF($A23="","",VLOOKUP($A23,tblCennik[],8,FALSE))</f>
        <v/>
      </c>
      <c r="J23" s="24" t="str">
        <f t="shared" si="1"/>
        <v/>
      </c>
      <c r="K23" s="24" t="str">
        <f>IF($A23="","",'Celková zakázka'!E25*J23)</f>
        <v/>
      </c>
    </row>
    <row r="24" spans="1:11" x14ac:dyDescent="0.25">
      <c r="A24" s="19" t="str">
        <f>IF('Celková zakázka'!A26="","",'Celková zakázka'!A26)</f>
        <v/>
      </c>
      <c r="B24" s="53" t="str">
        <f t="shared" si="0"/>
        <v/>
      </c>
      <c r="C24" s="41" t="str">
        <f>IF($A24="","",VLOOKUP($A24,tblCennik[],2,FALSE))</f>
        <v/>
      </c>
      <c r="D24" s="41" t="str">
        <f>IF($A24="","",VLOOKUP($A24,tblCennik[],3,FALSE))</f>
        <v/>
      </c>
      <c r="E24" s="41" t="str">
        <f>IF($A24="","",VLOOKUP($A24,tblCennik[],4,FALSE))</f>
        <v/>
      </c>
      <c r="F24" s="41" t="str">
        <f>IF($A24="","",VLOOKUP($A24,tblCennik[],5,FALSE))</f>
        <v/>
      </c>
      <c r="G24" s="41" t="str">
        <f>IF($A24="","",VLOOKUP($A24,tblCennik[],6,FALSE))</f>
        <v/>
      </c>
      <c r="H24" s="41" t="str">
        <f>IF($A24="","",VLOOKUP($A24,tblCennik[],7,FALSE))</f>
        <v/>
      </c>
      <c r="I24" s="41" t="str">
        <f>IF($A24="","",VLOOKUP($A24,tblCennik[],8,FALSE))</f>
        <v/>
      </c>
      <c r="J24" s="24" t="str">
        <f t="shared" si="1"/>
        <v/>
      </c>
      <c r="K24" s="24" t="str">
        <f>IF($A24="","",'Celková zakázka'!E26*J24)</f>
        <v/>
      </c>
    </row>
    <row r="25" spans="1:11" x14ac:dyDescent="0.25">
      <c r="A25" s="19" t="str">
        <f>IF('Celková zakázka'!A27="","",'Celková zakázka'!A27)</f>
        <v/>
      </c>
      <c r="B25" s="53" t="str">
        <f t="shared" si="0"/>
        <v/>
      </c>
      <c r="C25" s="41" t="str">
        <f>IF($A25="","",VLOOKUP($A25,tblCennik[],2,FALSE))</f>
        <v/>
      </c>
      <c r="D25" s="41" t="str">
        <f>IF($A25="","",VLOOKUP($A25,tblCennik[],3,FALSE))</f>
        <v/>
      </c>
      <c r="E25" s="41" t="str">
        <f>IF($A25="","",VLOOKUP($A25,tblCennik[],4,FALSE))</f>
        <v/>
      </c>
      <c r="F25" s="41" t="str">
        <f>IF($A25="","",VLOOKUP($A25,tblCennik[],5,FALSE))</f>
        <v/>
      </c>
      <c r="G25" s="41" t="str">
        <f>IF($A25="","",VLOOKUP($A25,tblCennik[],6,FALSE))</f>
        <v/>
      </c>
      <c r="H25" s="41" t="str">
        <f>IF($A25="","",VLOOKUP($A25,tblCennik[],7,FALSE))</f>
        <v/>
      </c>
      <c r="I25" s="41" t="str">
        <f>IF($A25="","",VLOOKUP($A25,tblCennik[],8,FALSE))</f>
        <v/>
      </c>
      <c r="J25" s="24" t="str">
        <f t="shared" si="1"/>
        <v/>
      </c>
      <c r="K25" s="24" t="str">
        <f>IF($A25="","",'Celková zakázka'!E27*J25)</f>
        <v/>
      </c>
    </row>
    <row r="26" spans="1:11" x14ac:dyDescent="0.25">
      <c r="A26" s="19" t="str">
        <f>IF('Celková zakázka'!A28="","",'Celková zakázka'!A28)</f>
        <v/>
      </c>
      <c r="B26" s="53" t="str">
        <f t="shared" si="0"/>
        <v/>
      </c>
      <c r="C26" s="41" t="str">
        <f>IF($A26="","",VLOOKUP($A26,tblCennik[],2,FALSE))</f>
        <v/>
      </c>
      <c r="D26" s="41" t="str">
        <f>IF($A26="","",VLOOKUP($A26,tblCennik[],3,FALSE))</f>
        <v/>
      </c>
      <c r="E26" s="41" t="str">
        <f>IF($A26="","",VLOOKUP($A26,tblCennik[],4,FALSE))</f>
        <v/>
      </c>
      <c r="F26" s="41" t="str">
        <f>IF($A26="","",VLOOKUP($A26,tblCennik[],5,FALSE))</f>
        <v/>
      </c>
      <c r="G26" s="41" t="str">
        <f>IF($A26="","",VLOOKUP($A26,tblCennik[],6,FALSE))</f>
        <v/>
      </c>
      <c r="H26" s="41" t="str">
        <f>IF($A26="","",VLOOKUP($A26,tblCennik[],7,FALSE))</f>
        <v/>
      </c>
      <c r="I26" s="41" t="str">
        <f>IF($A26="","",VLOOKUP($A26,tblCennik[],8,FALSE))</f>
        <v/>
      </c>
      <c r="J26" s="24" t="str">
        <f t="shared" si="1"/>
        <v/>
      </c>
      <c r="K26" s="24" t="str">
        <f>IF($A26="","",'Celková zakázka'!E28*J26)</f>
        <v/>
      </c>
    </row>
    <row r="27" spans="1:11" x14ac:dyDescent="0.25">
      <c r="A27" s="19" t="str">
        <f>IF('Celková zakázka'!A29="","",'Celková zakázka'!A29)</f>
        <v/>
      </c>
      <c r="B27" s="53" t="str">
        <f t="shared" si="0"/>
        <v/>
      </c>
      <c r="C27" s="41" t="str">
        <f>IF($A27="","",VLOOKUP($A27,tblCennik[],2,FALSE))</f>
        <v/>
      </c>
      <c r="D27" s="41" t="str">
        <f>IF($A27="","",VLOOKUP($A27,tblCennik[],3,FALSE))</f>
        <v/>
      </c>
      <c r="E27" s="41" t="str">
        <f>IF($A27="","",VLOOKUP($A27,tblCennik[],4,FALSE))</f>
        <v/>
      </c>
      <c r="F27" s="41" t="str">
        <f>IF($A27="","",VLOOKUP($A27,tblCennik[],5,FALSE))</f>
        <v/>
      </c>
      <c r="G27" s="41" t="str">
        <f>IF($A27="","",VLOOKUP($A27,tblCennik[],6,FALSE))</f>
        <v/>
      </c>
      <c r="H27" s="41" t="str">
        <f>IF($A27="","",VLOOKUP($A27,tblCennik[],7,FALSE))</f>
        <v/>
      </c>
      <c r="I27" s="41" t="str">
        <f>IF($A27="","",VLOOKUP($A27,tblCennik[],8,FALSE))</f>
        <v/>
      </c>
      <c r="J27" s="24" t="str">
        <f t="shared" si="1"/>
        <v/>
      </c>
      <c r="K27" s="24" t="str">
        <f>IF($A27="","",'Celková zakázka'!E29*J27)</f>
        <v/>
      </c>
    </row>
    <row r="28" spans="1:11" x14ac:dyDescent="0.25">
      <c r="A28" s="19" t="str">
        <f>IF('Celková zakázka'!A30="","",'Celková zakázka'!A30)</f>
        <v/>
      </c>
      <c r="B28" s="53" t="str">
        <f t="shared" si="0"/>
        <v/>
      </c>
      <c r="C28" s="41" t="str">
        <f>IF($A28="","",VLOOKUP($A28,tblCennik[],2,FALSE))</f>
        <v/>
      </c>
      <c r="D28" s="41" t="str">
        <f>IF($A28="","",VLOOKUP($A28,tblCennik[],3,FALSE))</f>
        <v/>
      </c>
      <c r="E28" s="41" t="str">
        <f>IF($A28="","",VLOOKUP($A28,tblCennik[],4,FALSE))</f>
        <v/>
      </c>
      <c r="F28" s="41" t="str">
        <f>IF($A28="","",VLOOKUP($A28,tblCennik[],5,FALSE))</f>
        <v/>
      </c>
      <c r="G28" s="41" t="str">
        <f>IF($A28="","",VLOOKUP($A28,tblCennik[],6,FALSE))</f>
        <v/>
      </c>
      <c r="H28" s="41" t="str">
        <f>IF($A28="","",VLOOKUP($A28,tblCennik[],7,FALSE))</f>
        <v/>
      </c>
      <c r="I28" s="41" t="str">
        <f>IF($A28="","",VLOOKUP($A28,tblCennik[],8,FALSE))</f>
        <v/>
      </c>
      <c r="J28" s="24" t="str">
        <f t="shared" si="1"/>
        <v/>
      </c>
      <c r="K28" s="24" t="str">
        <f>IF($A28="","",'Celková zakázka'!E30*J28)</f>
        <v/>
      </c>
    </row>
    <row r="29" spans="1:11" x14ac:dyDescent="0.25">
      <c r="A29" s="19" t="str">
        <f>IF('Celková zakázka'!A31="","",'Celková zakázka'!A31)</f>
        <v/>
      </c>
      <c r="B29" s="53" t="str">
        <f t="shared" si="0"/>
        <v/>
      </c>
      <c r="C29" s="41" t="str">
        <f>IF($A29="","",VLOOKUP($A29,tblCennik[],2,FALSE))</f>
        <v/>
      </c>
      <c r="D29" s="41" t="str">
        <f>IF($A29="","",VLOOKUP($A29,tblCennik[],3,FALSE))</f>
        <v/>
      </c>
      <c r="E29" s="41" t="str">
        <f>IF($A29="","",VLOOKUP($A29,tblCennik[],4,FALSE))</f>
        <v/>
      </c>
      <c r="F29" s="41" t="str">
        <f>IF($A29="","",VLOOKUP($A29,tblCennik[],5,FALSE))</f>
        <v/>
      </c>
      <c r="G29" s="41" t="str">
        <f>IF($A29="","",VLOOKUP($A29,tblCennik[],6,FALSE))</f>
        <v/>
      </c>
      <c r="H29" s="41" t="str">
        <f>IF($A29="","",VLOOKUP($A29,tblCennik[],7,FALSE))</f>
        <v/>
      </c>
      <c r="I29" s="41" t="str">
        <f>IF($A29="","",VLOOKUP($A29,tblCennik[],8,FALSE))</f>
        <v/>
      </c>
      <c r="J29" s="24" t="str">
        <f t="shared" si="1"/>
        <v/>
      </c>
      <c r="K29" s="24" t="str">
        <f>IF($A29="","",'Celková zakázka'!E31*J29)</f>
        <v/>
      </c>
    </row>
    <row r="30" spans="1:11" x14ac:dyDescent="0.25">
      <c r="A30" s="19" t="str">
        <f>IF('Celková zakázka'!A32="","",'Celková zakázka'!A32)</f>
        <v/>
      </c>
      <c r="B30" s="53" t="str">
        <f t="shared" si="0"/>
        <v/>
      </c>
      <c r="C30" s="41" t="str">
        <f>IF($A30="","",VLOOKUP($A30,tblCennik[],2,FALSE))</f>
        <v/>
      </c>
      <c r="D30" s="41" t="str">
        <f>IF($A30="","",VLOOKUP($A30,tblCennik[],3,FALSE))</f>
        <v/>
      </c>
      <c r="E30" s="41" t="str">
        <f>IF($A30="","",VLOOKUP($A30,tblCennik[],4,FALSE))</f>
        <v/>
      </c>
      <c r="F30" s="41" t="str">
        <f>IF($A30="","",VLOOKUP($A30,tblCennik[],5,FALSE))</f>
        <v/>
      </c>
      <c r="G30" s="41" t="str">
        <f>IF($A30="","",VLOOKUP($A30,tblCennik[],6,FALSE))</f>
        <v/>
      </c>
      <c r="H30" s="41" t="str">
        <f>IF($A30="","",VLOOKUP($A30,tblCennik[],7,FALSE))</f>
        <v/>
      </c>
      <c r="I30" s="41" t="str">
        <f>IF($A30="","",VLOOKUP($A30,tblCennik[],8,FALSE))</f>
        <v/>
      </c>
      <c r="J30" s="24" t="str">
        <f t="shared" si="1"/>
        <v/>
      </c>
      <c r="K30" s="24" t="str">
        <f>IF($A30="","",'Celková zakázka'!E32*J30)</f>
        <v/>
      </c>
    </row>
    <row r="31" spans="1:11" x14ac:dyDescent="0.25">
      <c r="A31" s="19" t="str">
        <f>IF('Celková zakázka'!A33="","",'Celková zakázka'!A33)</f>
        <v/>
      </c>
      <c r="B31" s="53" t="str">
        <f t="shared" si="0"/>
        <v/>
      </c>
      <c r="C31" s="41" t="str">
        <f>IF($A31="","",VLOOKUP($A31,tblCennik[],2,FALSE))</f>
        <v/>
      </c>
      <c r="D31" s="41" t="str">
        <f>IF($A31="","",VLOOKUP($A31,tblCennik[],3,FALSE))</f>
        <v/>
      </c>
      <c r="E31" s="41" t="str">
        <f>IF($A31="","",VLOOKUP($A31,tblCennik[],4,FALSE))</f>
        <v/>
      </c>
      <c r="F31" s="41" t="str">
        <f>IF($A31="","",VLOOKUP($A31,tblCennik[],5,FALSE))</f>
        <v/>
      </c>
      <c r="G31" s="41" t="str">
        <f>IF($A31="","",VLOOKUP($A31,tblCennik[],6,FALSE))</f>
        <v/>
      </c>
      <c r="H31" s="41" t="str">
        <f>IF($A31="","",VLOOKUP($A31,tblCennik[],7,FALSE))</f>
        <v/>
      </c>
      <c r="I31" s="41" t="str">
        <f>IF($A31="","",VLOOKUP($A31,tblCennik[],8,FALSE))</f>
        <v/>
      </c>
      <c r="J31" s="24" t="str">
        <f t="shared" si="1"/>
        <v/>
      </c>
      <c r="K31" s="24" t="str">
        <f>IF($A31="","",'Celková zakázka'!E33*J31)</f>
        <v/>
      </c>
    </row>
    <row r="32" spans="1:11" x14ac:dyDescent="0.25">
      <c r="A32" s="19" t="str">
        <f>IF('Celková zakázka'!A34="","",'Celková zakázka'!A34)</f>
        <v/>
      </c>
      <c r="B32" s="53" t="str">
        <f t="shared" si="0"/>
        <v/>
      </c>
      <c r="C32" s="41" t="str">
        <f>IF($A32="","",VLOOKUP($A32,tblCennik[],2,FALSE))</f>
        <v/>
      </c>
      <c r="D32" s="41" t="str">
        <f>IF($A32="","",VLOOKUP($A32,tblCennik[],3,FALSE))</f>
        <v/>
      </c>
      <c r="E32" s="41" t="str">
        <f>IF($A32="","",VLOOKUP($A32,tblCennik[],4,FALSE))</f>
        <v/>
      </c>
      <c r="F32" s="41" t="str">
        <f>IF($A32="","",VLOOKUP($A32,tblCennik[],5,FALSE))</f>
        <v/>
      </c>
      <c r="G32" s="41" t="str">
        <f>IF($A32="","",VLOOKUP($A32,tblCennik[],6,FALSE))</f>
        <v/>
      </c>
      <c r="H32" s="41" t="str">
        <f>IF($A32="","",VLOOKUP($A32,tblCennik[],7,FALSE))</f>
        <v/>
      </c>
      <c r="I32" s="41" t="str">
        <f>IF($A32="","",VLOOKUP($A32,tblCennik[],8,FALSE))</f>
        <v/>
      </c>
      <c r="J32" s="24" t="str">
        <f t="shared" si="1"/>
        <v/>
      </c>
      <c r="K32" s="24" t="str">
        <f>IF($A32="","",'Celková zakázka'!E34*J32)</f>
        <v/>
      </c>
    </row>
    <row r="33" spans="1:11" x14ac:dyDescent="0.25">
      <c r="A33" s="19" t="str">
        <f>IF('Celková zakázka'!A35="","",'Celková zakázka'!A35)</f>
        <v/>
      </c>
      <c r="B33" s="53" t="str">
        <f t="shared" si="0"/>
        <v/>
      </c>
      <c r="C33" s="41" t="str">
        <f>IF($A33="","",VLOOKUP($A33,tblCennik[],2,FALSE))</f>
        <v/>
      </c>
      <c r="D33" s="41" t="str">
        <f>IF($A33="","",VLOOKUP($A33,tblCennik[],3,FALSE))</f>
        <v/>
      </c>
      <c r="E33" s="41" t="str">
        <f>IF($A33="","",VLOOKUP($A33,tblCennik[],4,FALSE))</f>
        <v/>
      </c>
      <c r="F33" s="41" t="str">
        <f>IF($A33="","",VLOOKUP($A33,tblCennik[],5,FALSE))</f>
        <v/>
      </c>
      <c r="G33" s="41" t="str">
        <f>IF($A33="","",VLOOKUP($A33,tblCennik[],6,FALSE))</f>
        <v/>
      </c>
      <c r="H33" s="41" t="str">
        <f>IF($A33="","",VLOOKUP($A33,tblCennik[],7,FALSE))</f>
        <v/>
      </c>
      <c r="I33" s="41" t="str">
        <f>IF($A33="","",VLOOKUP($A33,tblCennik[],8,FALSE))</f>
        <v/>
      </c>
      <c r="J33" s="24" t="str">
        <f t="shared" si="1"/>
        <v/>
      </c>
      <c r="K33" s="24" t="str">
        <f>IF($A33="","",'Celková zakázka'!E35*J33)</f>
        <v/>
      </c>
    </row>
    <row r="34" spans="1:11" x14ac:dyDescent="0.25">
      <c r="A34" s="19" t="str">
        <f>IF('Celková zakázka'!A36="","",'Celková zakázka'!A36)</f>
        <v/>
      </c>
      <c r="B34" s="53" t="str">
        <f t="shared" si="0"/>
        <v/>
      </c>
      <c r="C34" s="41" t="str">
        <f>IF($A34="","",VLOOKUP($A34,tblCennik[],2,FALSE))</f>
        <v/>
      </c>
      <c r="D34" s="41" t="str">
        <f>IF($A34="","",VLOOKUP($A34,tblCennik[],3,FALSE))</f>
        <v/>
      </c>
      <c r="E34" s="41" t="str">
        <f>IF($A34="","",VLOOKUP($A34,tblCennik[],4,FALSE))</f>
        <v/>
      </c>
      <c r="F34" s="41" t="str">
        <f>IF($A34="","",VLOOKUP($A34,tblCennik[],5,FALSE))</f>
        <v/>
      </c>
      <c r="G34" s="41" t="str">
        <f>IF($A34="","",VLOOKUP($A34,tblCennik[],6,FALSE))</f>
        <v/>
      </c>
      <c r="H34" s="41" t="str">
        <f>IF($A34="","",VLOOKUP($A34,tblCennik[],7,FALSE))</f>
        <v/>
      </c>
      <c r="I34" s="41" t="str">
        <f>IF($A34="","",VLOOKUP($A34,tblCennik[],8,FALSE))</f>
        <v/>
      </c>
      <c r="J34" s="24" t="str">
        <f t="shared" si="1"/>
        <v/>
      </c>
      <c r="K34" s="24" t="str">
        <f>IF($A34="","",'Celková zakázka'!E36*J34)</f>
        <v/>
      </c>
    </row>
    <row r="35" spans="1:11" x14ac:dyDescent="0.25">
      <c r="A35" s="19" t="str">
        <f>IF('Celková zakázka'!A37="","",'Celková zakázka'!A37)</f>
        <v/>
      </c>
      <c r="B35" s="53" t="str">
        <f t="shared" si="0"/>
        <v/>
      </c>
      <c r="C35" s="41" t="str">
        <f>IF($A35="","",VLOOKUP($A35,tblCennik[],2,FALSE))</f>
        <v/>
      </c>
      <c r="D35" s="41" t="str">
        <f>IF($A35="","",VLOOKUP($A35,tblCennik[],3,FALSE))</f>
        <v/>
      </c>
      <c r="E35" s="41" t="str">
        <f>IF($A35="","",VLOOKUP($A35,tblCennik[],4,FALSE))</f>
        <v/>
      </c>
      <c r="F35" s="41" t="str">
        <f>IF($A35="","",VLOOKUP($A35,tblCennik[],5,FALSE))</f>
        <v/>
      </c>
      <c r="G35" s="41" t="str">
        <f>IF($A35="","",VLOOKUP($A35,tblCennik[],6,FALSE))</f>
        <v/>
      </c>
      <c r="H35" s="41" t="str">
        <f>IF($A35="","",VLOOKUP($A35,tblCennik[],7,FALSE))</f>
        <v/>
      </c>
      <c r="I35" s="41" t="str">
        <f>IF($A35="","",VLOOKUP($A35,tblCennik[],8,FALSE))</f>
        <v/>
      </c>
      <c r="J35" s="24" t="str">
        <f t="shared" si="1"/>
        <v/>
      </c>
      <c r="K35" s="24" t="str">
        <f>IF($A35="","",'Celková zakázka'!E37*J35)</f>
        <v/>
      </c>
    </row>
    <row r="36" spans="1:11" x14ac:dyDescent="0.25">
      <c r="A36" s="19" t="str">
        <f>IF('Celková zakázka'!A38="","",'Celková zakázka'!A38)</f>
        <v/>
      </c>
      <c r="B36" s="53" t="str">
        <f t="shared" si="0"/>
        <v/>
      </c>
      <c r="C36" s="41" t="str">
        <f>IF($A36="","",VLOOKUP($A36,tblCennik[],2,FALSE))</f>
        <v/>
      </c>
      <c r="D36" s="41" t="str">
        <f>IF($A36="","",VLOOKUP($A36,tblCennik[],3,FALSE))</f>
        <v/>
      </c>
      <c r="E36" s="41" t="str">
        <f>IF($A36="","",VLOOKUP($A36,tblCennik[],4,FALSE))</f>
        <v/>
      </c>
      <c r="F36" s="41" t="str">
        <f>IF($A36="","",VLOOKUP($A36,tblCennik[],5,FALSE))</f>
        <v/>
      </c>
      <c r="G36" s="41" t="str">
        <f>IF($A36="","",VLOOKUP($A36,tblCennik[],6,FALSE))</f>
        <v/>
      </c>
      <c r="H36" s="41" t="str">
        <f>IF($A36="","",VLOOKUP($A36,tblCennik[],7,FALSE))</f>
        <v/>
      </c>
      <c r="I36" s="41" t="str">
        <f>IF($A36="","",VLOOKUP($A36,tblCennik[],8,FALSE))</f>
        <v/>
      </c>
      <c r="J36" s="24" t="str">
        <f t="shared" si="1"/>
        <v/>
      </c>
      <c r="K36" s="24" t="str">
        <f>IF($A36="","",'Celková zakázka'!E38*J36)</f>
        <v/>
      </c>
    </row>
    <row r="37" spans="1:11" x14ac:dyDescent="0.25">
      <c r="A37" s="19" t="str">
        <f>IF('Celková zakázka'!A39="","",'Celková zakázka'!A39)</f>
        <v/>
      </c>
      <c r="B37" s="53" t="str">
        <f t="shared" si="0"/>
        <v/>
      </c>
      <c r="C37" s="41" t="str">
        <f>IF($A37="","",VLOOKUP($A37,tblCennik[],2,FALSE))</f>
        <v/>
      </c>
      <c r="D37" s="41" t="str">
        <f>IF($A37="","",VLOOKUP($A37,tblCennik[],3,FALSE))</f>
        <v/>
      </c>
      <c r="E37" s="41" t="str">
        <f>IF($A37="","",VLOOKUP($A37,tblCennik[],4,FALSE))</f>
        <v/>
      </c>
      <c r="F37" s="41" t="str">
        <f>IF($A37="","",VLOOKUP($A37,tblCennik[],5,FALSE))</f>
        <v/>
      </c>
      <c r="G37" s="41" t="str">
        <f>IF($A37="","",VLOOKUP($A37,tblCennik[],6,FALSE))</f>
        <v/>
      </c>
      <c r="H37" s="41" t="str">
        <f>IF($A37="","",VLOOKUP($A37,tblCennik[],7,FALSE))</f>
        <v/>
      </c>
      <c r="I37" s="41" t="str">
        <f>IF($A37="","",VLOOKUP($A37,tblCennik[],8,FALSE))</f>
        <v/>
      </c>
      <c r="J37" s="24" t="str">
        <f t="shared" si="1"/>
        <v/>
      </c>
      <c r="K37" s="24" t="str">
        <f>IF($A37="","",'Celková zakázka'!E39*J37)</f>
        <v/>
      </c>
    </row>
    <row r="38" spans="1:11" x14ac:dyDescent="0.25">
      <c r="A38" s="19" t="str">
        <f>IF('Celková zakázka'!A40="","",'Celková zakázka'!A40)</f>
        <v/>
      </c>
      <c r="B38" s="53" t="str">
        <f t="shared" si="0"/>
        <v/>
      </c>
      <c r="C38" s="41" t="str">
        <f>IF($A38="","",VLOOKUP($A38,tblCennik[],2,FALSE))</f>
        <v/>
      </c>
      <c r="D38" s="41" t="str">
        <f>IF($A38="","",VLOOKUP($A38,tblCennik[],3,FALSE))</f>
        <v/>
      </c>
      <c r="E38" s="41" t="str">
        <f>IF($A38="","",VLOOKUP($A38,tblCennik[],4,FALSE))</f>
        <v/>
      </c>
      <c r="F38" s="41" t="str">
        <f>IF($A38="","",VLOOKUP($A38,tblCennik[],5,FALSE))</f>
        <v/>
      </c>
      <c r="G38" s="41" t="str">
        <f>IF($A38="","",VLOOKUP($A38,tblCennik[],6,FALSE))</f>
        <v/>
      </c>
      <c r="H38" s="41" t="str">
        <f>IF($A38="","",VLOOKUP($A38,tblCennik[],7,FALSE))</f>
        <v/>
      </c>
      <c r="I38" s="41" t="str">
        <f>IF($A38="","",VLOOKUP($A38,tblCennik[],8,FALSE))</f>
        <v/>
      </c>
      <c r="J38" s="24" t="str">
        <f t="shared" si="1"/>
        <v/>
      </c>
      <c r="K38" s="24" t="str">
        <f>IF($A38="","",'Celková zakázka'!E40*J38)</f>
        <v/>
      </c>
    </row>
    <row r="39" spans="1:11" x14ac:dyDescent="0.25">
      <c r="A39" s="19" t="str">
        <f>IF('Celková zakázka'!A41="","",'Celková zakázka'!A41)</f>
        <v/>
      </c>
      <c r="B39" s="53" t="str">
        <f t="shared" si="0"/>
        <v/>
      </c>
      <c r="C39" s="41" t="str">
        <f>IF($A39="","",VLOOKUP($A39,tblCennik[],2,FALSE))</f>
        <v/>
      </c>
      <c r="D39" s="41" t="str">
        <f>IF($A39="","",VLOOKUP($A39,tblCennik[],3,FALSE))</f>
        <v/>
      </c>
      <c r="E39" s="41" t="str">
        <f>IF($A39="","",VLOOKUP($A39,tblCennik[],4,FALSE))</f>
        <v/>
      </c>
      <c r="F39" s="41" t="str">
        <f>IF($A39="","",VLOOKUP($A39,tblCennik[],5,FALSE))</f>
        <v/>
      </c>
      <c r="G39" s="41" t="str">
        <f>IF($A39="","",VLOOKUP($A39,tblCennik[],6,FALSE))</f>
        <v/>
      </c>
      <c r="H39" s="41" t="str">
        <f>IF($A39="","",VLOOKUP($A39,tblCennik[],7,FALSE))</f>
        <v/>
      </c>
      <c r="I39" s="41" t="str">
        <f>IF($A39="","",VLOOKUP($A39,tblCennik[],8,FALSE))</f>
        <v/>
      </c>
      <c r="J39" s="24" t="str">
        <f t="shared" si="1"/>
        <v/>
      </c>
      <c r="K39" s="24" t="str">
        <f>IF($A39="","",'Celková zakázka'!E41*J39)</f>
        <v/>
      </c>
    </row>
    <row r="40" spans="1:11" x14ac:dyDescent="0.25">
      <c r="A40" s="19" t="str">
        <f>IF('Celková zakázka'!A42="","",'Celková zakázka'!A42)</f>
        <v/>
      </c>
      <c r="B40" s="53" t="str">
        <f t="shared" si="0"/>
        <v/>
      </c>
      <c r="C40" s="41" t="str">
        <f>IF($A40="","",VLOOKUP($A40,tblCennik[],2,FALSE))</f>
        <v/>
      </c>
      <c r="D40" s="41" t="str">
        <f>IF($A40="","",VLOOKUP($A40,tblCennik[],3,FALSE))</f>
        <v/>
      </c>
      <c r="E40" s="41" t="str">
        <f>IF($A40="","",VLOOKUP($A40,tblCennik[],4,FALSE))</f>
        <v/>
      </c>
      <c r="F40" s="41" t="str">
        <f>IF($A40="","",VLOOKUP($A40,tblCennik[],5,FALSE))</f>
        <v/>
      </c>
      <c r="G40" s="41" t="str">
        <f>IF($A40="","",VLOOKUP($A40,tblCennik[],6,FALSE))</f>
        <v/>
      </c>
      <c r="H40" s="41" t="str">
        <f>IF($A40="","",VLOOKUP($A40,tblCennik[],7,FALSE))</f>
        <v/>
      </c>
      <c r="I40" s="41" t="str">
        <f>IF($A40="","",VLOOKUP($A40,tblCennik[],8,FALSE))</f>
        <v/>
      </c>
      <c r="J40" s="24" t="str">
        <f t="shared" si="1"/>
        <v/>
      </c>
      <c r="K40" s="24" t="str">
        <f>IF($A40="","",'Celková zakázka'!E42*J40)</f>
        <v/>
      </c>
    </row>
    <row r="41" spans="1:11" x14ac:dyDescent="0.25">
      <c r="A41" s="19" t="str">
        <f>IF('Celková zakázka'!A43="","",'Celková zakázka'!A43)</f>
        <v/>
      </c>
      <c r="B41" s="53" t="str">
        <f t="shared" si="0"/>
        <v/>
      </c>
      <c r="C41" s="41" t="str">
        <f>IF($A41="","",VLOOKUP($A41,tblCennik[],2,FALSE))</f>
        <v/>
      </c>
      <c r="D41" s="41" t="str">
        <f>IF($A41="","",VLOOKUP($A41,tblCennik[],3,FALSE))</f>
        <v/>
      </c>
      <c r="E41" s="41" t="str">
        <f>IF($A41="","",VLOOKUP($A41,tblCennik[],4,FALSE))</f>
        <v/>
      </c>
      <c r="F41" s="41" t="str">
        <f>IF($A41="","",VLOOKUP($A41,tblCennik[],5,FALSE))</f>
        <v/>
      </c>
      <c r="G41" s="41" t="str">
        <f>IF($A41="","",VLOOKUP($A41,tblCennik[],6,FALSE))</f>
        <v/>
      </c>
      <c r="H41" s="41" t="str">
        <f>IF($A41="","",VLOOKUP($A41,tblCennik[],7,FALSE))</f>
        <v/>
      </c>
      <c r="I41" s="41" t="str">
        <f>IF($A41="","",VLOOKUP($A41,tblCennik[],8,FALSE))</f>
        <v/>
      </c>
      <c r="J41" s="24" t="str">
        <f t="shared" si="1"/>
        <v/>
      </c>
      <c r="K41" s="24" t="str">
        <f>IF($A41="","",'Celková zakázka'!E43*J41)</f>
        <v/>
      </c>
    </row>
    <row r="42" spans="1:11" x14ac:dyDescent="0.25">
      <c r="A42" s="19" t="str">
        <f>IF('Celková zakázka'!A44="","",'Celková zakázka'!A44)</f>
        <v/>
      </c>
      <c r="B42" s="53" t="str">
        <f t="shared" si="0"/>
        <v/>
      </c>
      <c r="C42" s="41" t="str">
        <f>IF($A42="","",VLOOKUP($A42,tblCennik[],2,FALSE))</f>
        <v/>
      </c>
      <c r="D42" s="41" t="str">
        <f>IF($A42="","",VLOOKUP($A42,tblCennik[],3,FALSE))</f>
        <v/>
      </c>
      <c r="E42" s="41" t="str">
        <f>IF($A42="","",VLOOKUP($A42,tblCennik[],4,FALSE))</f>
        <v/>
      </c>
      <c r="F42" s="41" t="str">
        <f>IF($A42="","",VLOOKUP($A42,tblCennik[],5,FALSE))</f>
        <v/>
      </c>
      <c r="G42" s="41" t="str">
        <f>IF($A42="","",VLOOKUP($A42,tblCennik[],6,FALSE))</f>
        <v/>
      </c>
      <c r="H42" s="41" t="str">
        <f>IF($A42="","",VLOOKUP($A42,tblCennik[],7,FALSE))</f>
        <v/>
      </c>
      <c r="I42" s="41" t="str">
        <f>IF($A42="","",VLOOKUP($A42,tblCennik[],8,FALSE))</f>
        <v/>
      </c>
      <c r="J42" s="24" t="str">
        <f t="shared" si="1"/>
        <v/>
      </c>
      <c r="K42" s="24" t="str">
        <f>IF($A42="","",'Celková zakázka'!E44*J42)</f>
        <v/>
      </c>
    </row>
    <row r="43" spans="1:11" x14ac:dyDescent="0.25">
      <c r="A43" s="19" t="str">
        <f>IF('Celková zakázka'!A45="","",'Celková zakázka'!A45)</f>
        <v/>
      </c>
      <c r="B43" s="53" t="str">
        <f t="shared" si="0"/>
        <v/>
      </c>
      <c r="C43" s="41" t="str">
        <f>IF($A43="","",VLOOKUP($A43,tblCennik[],2,FALSE))</f>
        <v/>
      </c>
      <c r="D43" s="41" t="str">
        <f>IF($A43="","",VLOOKUP($A43,tblCennik[],3,FALSE))</f>
        <v/>
      </c>
      <c r="E43" s="41" t="str">
        <f>IF($A43="","",VLOOKUP($A43,tblCennik[],4,FALSE))</f>
        <v/>
      </c>
      <c r="F43" s="41" t="str">
        <f>IF($A43="","",VLOOKUP($A43,tblCennik[],5,FALSE))</f>
        <v/>
      </c>
      <c r="G43" s="41" t="str">
        <f>IF($A43="","",VLOOKUP($A43,tblCennik[],6,FALSE))</f>
        <v/>
      </c>
      <c r="H43" s="41" t="str">
        <f>IF($A43="","",VLOOKUP($A43,tblCennik[],7,FALSE))</f>
        <v/>
      </c>
      <c r="I43" s="41" t="str">
        <f>IF($A43="","",VLOOKUP($A43,tblCennik[],8,FALSE))</f>
        <v/>
      </c>
      <c r="J43" s="24" t="str">
        <f t="shared" si="1"/>
        <v/>
      </c>
      <c r="K43" s="24" t="str">
        <f>IF($A43="","",'Celková zakázka'!E45*J43)</f>
        <v/>
      </c>
    </row>
    <row r="44" spans="1:11" x14ac:dyDescent="0.25">
      <c r="A44" s="19" t="str">
        <f>IF('Celková zakázka'!A46="","",'Celková zakázka'!A46)</f>
        <v/>
      </c>
      <c r="B44" s="53" t="str">
        <f t="shared" si="0"/>
        <v/>
      </c>
      <c r="C44" s="41" t="str">
        <f>IF($A44="","",VLOOKUP($A44,tblCennik[],2,FALSE))</f>
        <v/>
      </c>
      <c r="D44" s="41" t="str">
        <f>IF($A44="","",VLOOKUP($A44,tblCennik[],3,FALSE))</f>
        <v/>
      </c>
      <c r="E44" s="41" t="str">
        <f>IF($A44="","",VLOOKUP($A44,tblCennik[],4,FALSE))</f>
        <v/>
      </c>
      <c r="F44" s="41" t="str">
        <f>IF($A44="","",VLOOKUP($A44,tblCennik[],5,FALSE))</f>
        <v/>
      </c>
      <c r="G44" s="41" t="str">
        <f>IF($A44="","",VLOOKUP($A44,tblCennik[],6,FALSE))</f>
        <v/>
      </c>
      <c r="H44" s="41" t="str">
        <f>IF($A44="","",VLOOKUP($A44,tblCennik[],7,FALSE))</f>
        <v/>
      </c>
      <c r="I44" s="41" t="str">
        <f>IF($A44="","",VLOOKUP($A44,tblCennik[],8,FALSE))</f>
        <v/>
      </c>
      <c r="J44" s="24" t="str">
        <f t="shared" si="1"/>
        <v/>
      </c>
      <c r="K44" s="24" t="str">
        <f>IF($A44="","",'Celková zakázka'!E46*J44)</f>
        <v/>
      </c>
    </row>
    <row r="45" spans="1:11" x14ac:dyDescent="0.25">
      <c r="A45" s="19" t="str">
        <f>IF('Celková zakázka'!A47="","",'Celková zakázka'!A47)</f>
        <v/>
      </c>
      <c r="B45" s="53" t="str">
        <f t="shared" si="0"/>
        <v/>
      </c>
      <c r="C45" s="41" t="str">
        <f>IF($A45="","",VLOOKUP($A45,tblCennik[],2,FALSE))</f>
        <v/>
      </c>
      <c r="D45" s="41" t="str">
        <f>IF($A45="","",VLOOKUP($A45,tblCennik[],3,FALSE))</f>
        <v/>
      </c>
      <c r="E45" s="41" t="str">
        <f>IF($A45="","",VLOOKUP($A45,tblCennik[],4,FALSE))</f>
        <v/>
      </c>
      <c r="F45" s="41" t="str">
        <f>IF($A45="","",VLOOKUP($A45,tblCennik[],5,FALSE))</f>
        <v/>
      </c>
      <c r="G45" s="41" t="str">
        <f>IF($A45="","",VLOOKUP($A45,tblCennik[],6,FALSE))</f>
        <v/>
      </c>
      <c r="H45" s="41" t="str">
        <f>IF($A45="","",VLOOKUP($A45,tblCennik[],7,FALSE))</f>
        <v/>
      </c>
      <c r="I45" s="41" t="str">
        <f>IF($A45="","",VLOOKUP($A45,tblCennik[],8,FALSE))</f>
        <v/>
      </c>
      <c r="J45" s="24" t="str">
        <f t="shared" si="1"/>
        <v/>
      </c>
      <c r="K45" s="24" t="str">
        <f>IF($A45="","",'Celková zakázka'!E47*J45)</f>
        <v/>
      </c>
    </row>
    <row r="46" spans="1:11" x14ac:dyDescent="0.25">
      <c r="A46" s="19" t="str">
        <f>IF('Celková zakázka'!A48="","",'Celková zakázka'!A48)</f>
        <v/>
      </c>
      <c r="B46" s="53" t="str">
        <f t="shared" si="0"/>
        <v/>
      </c>
      <c r="C46" s="41" t="str">
        <f>IF($A46="","",VLOOKUP($A46,tblCennik[],2,FALSE))</f>
        <v/>
      </c>
      <c r="D46" s="41" t="str">
        <f>IF($A46="","",VLOOKUP($A46,tblCennik[],3,FALSE))</f>
        <v/>
      </c>
      <c r="E46" s="41" t="str">
        <f>IF($A46="","",VLOOKUP($A46,tblCennik[],4,FALSE))</f>
        <v/>
      </c>
      <c r="F46" s="41" t="str">
        <f>IF($A46="","",VLOOKUP($A46,tblCennik[],5,FALSE))</f>
        <v/>
      </c>
      <c r="G46" s="41" t="str">
        <f>IF($A46="","",VLOOKUP($A46,tblCennik[],6,FALSE))</f>
        <v/>
      </c>
      <c r="H46" s="41" t="str">
        <f>IF($A46="","",VLOOKUP($A46,tblCennik[],7,FALSE))</f>
        <v/>
      </c>
      <c r="I46" s="41" t="str">
        <f>IF($A46="","",VLOOKUP($A46,tblCennik[],8,FALSE))</f>
        <v/>
      </c>
      <c r="J46" s="24" t="str">
        <f t="shared" si="1"/>
        <v/>
      </c>
      <c r="K46" s="24" t="str">
        <f>IF($A46="","",'Celková zakázka'!E48*J46)</f>
        <v/>
      </c>
    </row>
    <row r="47" spans="1:11" x14ac:dyDescent="0.25">
      <c r="A47" s="19" t="str">
        <f>IF('Celková zakázka'!A49="","",'Celková zakázka'!A49)</f>
        <v/>
      </c>
      <c r="B47" s="53" t="str">
        <f t="shared" si="0"/>
        <v/>
      </c>
      <c r="C47" s="41" t="str">
        <f>IF($A47="","",VLOOKUP($A47,tblCennik[],2,FALSE))</f>
        <v/>
      </c>
      <c r="D47" s="41" t="str">
        <f>IF($A47="","",VLOOKUP($A47,tblCennik[],3,FALSE))</f>
        <v/>
      </c>
      <c r="E47" s="41" t="str">
        <f>IF($A47="","",VLOOKUP($A47,tblCennik[],4,FALSE))</f>
        <v/>
      </c>
      <c r="F47" s="41" t="str">
        <f>IF($A47="","",VLOOKUP($A47,tblCennik[],5,FALSE))</f>
        <v/>
      </c>
      <c r="G47" s="41" t="str">
        <f>IF($A47="","",VLOOKUP($A47,tblCennik[],6,FALSE))</f>
        <v/>
      </c>
      <c r="H47" s="41" t="str">
        <f>IF($A47="","",VLOOKUP($A47,tblCennik[],7,FALSE))</f>
        <v/>
      </c>
      <c r="I47" s="41" t="str">
        <f>IF($A47="","",VLOOKUP($A47,tblCennik[],8,FALSE))</f>
        <v/>
      </c>
      <c r="J47" s="24" t="str">
        <f t="shared" si="1"/>
        <v/>
      </c>
      <c r="K47" s="24" t="str">
        <f>IF($A47="","",'Celková zakázka'!E49*J47)</f>
        <v/>
      </c>
    </row>
    <row r="48" spans="1:11" x14ac:dyDescent="0.25">
      <c r="A48" s="19" t="str">
        <f>IF('Celková zakázka'!A50="","",'Celková zakázka'!A50)</f>
        <v/>
      </c>
      <c r="B48" s="53" t="str">
        <f t="shared" si="0"/>
        <v/>
      </c>
      <c r="C48" s="41" t="str">
        <f>IF($A48="","",VLOOKUP($A48,tblCennik[],2,FALSE))</f>
        <v/>
      </c>
      <c r="D48" s="41" t="str">
        <f>IF($A48="","",VLOOKUP($A48,tblCennik[],3,FALSE))</f>
        <v/>
      </c>
      <c r="E48" s="41" t="str">
        <f>IF($A48="","",VLOOKUP($A48,tblCennik[],4,FALSE))</f>
        <v/>
      </c>
      <c r="F48" s="41" t="str">
        <f>IF($A48="","",VLOOKUP($A48,tblCennik[],5,FALSE))</f>
        <v/>
      </c>
      <c r="G48" s="41" t="str">
        <f>IF($A48="","",VLOOKUP($A48,tblCennik[],6,FALSE))</f>
        <v/>
      </c>
      <c r="H48" s="41" t="str">
        <f>IF($A48="","",VLOOKUP($A48,tblCennik[],7,FALSE))</f>
        <v/>
      </c>
      <c r="I48" s="41" t="str">
        <f>IF($A48="","",VLOOKUP($A48,tblCennik[],8,FALSE))</f>
        <v/>
      </c>
      <c r="J48" s="24" t="str">
        <f t="shared" si="1"/>
        <v/>
      </c>
      <c r="K48" s="24" t="str">
        <f>IF($A48="","",'Celková zakázka'!E50*J48)</f>
        <v/>
      </c>
    </row>
    <row r="49" spans="1:11" x14ac:dyDescent="0.25">
      <c r="A49" s="20" t="str">
        <f>IF('Celková zakázka'!A51="","",'Celková zakázka'!A51)</f>
        <v/>
      </c>
      <c r="B49" s="53" t="str">
        <f t="shared" si="0"/>
        <v/>
      </c>
      <c r="C49" s="46" t="str">
        <f>IF($A49="","",VLOOKUP($A49,tblCennik[],2,FALSE))</f>
        <v/>
      </c>
      <c r="D49" s="46" t="str">
        <f>IF($A49="","",VLOOKUP($A49,tblCennik[],3,FALSE))</f>
        <v/>
      </c>
      <c r="E49" s="46" t="str">
        <f>IF($A49="","",VLOOKUP($A49,tblCennik[],4,FALSE))</f>
        <v/>
      </c>
      <c r="F49" s="46" t="str">
        <f>IF($A49="","",VLOOKUP($A49,tblCennik[],5,FALSE))</f>
        <v/>
      </c>
      <c r="G49" s="46" t="str">
        <f>IF($A49="","",VLOOKUP($A49,tblCennik[],6,FALSE))</f>
        <v/>
      </c>
      <c r="H49" s="46" t="str">
        <f>IF($A49="","",VLOOKUP($A49,tblCennik[],7,FALSE))</f>
        <v/>
      </c>
      <c r="I49" s="46" t="str">
        <f>IF($A49="","",VLOOKUP($A49,tblCennik[],8,FALSE))</f>
        <v/>
      </c>
      <c r="J49" s="25" t="str">
        <f t="shared" si="1"/>
        <v/>
      </c>
      <c r="K49" s="24" t="str">
        <f>IF($A49="","",'Celková zakázka'!E51*J49)</f>
        <v/>
      </c>
    </row>
    <row r="50" spans="1:1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4" spans="1:11" ht="21" x14ac:dyDescent="0.35">
      <c r="A54" s="6" t="s">
        <v>18</v>
      </c>
    </row>
    <row r="55" spans="1:11" x14ac:dyDescent="0.25">
      <c r="A55" s="44"/>
      <c r="B55" s="42">
        <f>SUM(B2:B49)</f>
        <v>5</v>
      </c>
      <c r="C55" s="41">
        <f>SUM(C2:C49)</f>
        <v>811</v>
      </c>
      <c r="D55" s="48">
        <f>SUM(D2:D49)</f>
        <v>145</v>
      </c>
      <c r="E55" s="48">
        <f>SUM(E2:E49)</f>
        <v>70</v>
      </c>
      <c r="F55" s="47">
        <f>SUM(F2:F49)</f>
        <v>341</v>
      </c>
      <c r="G55" s="47">
        <f>SUM(G2:G49)</f>
        <v>636.5</v>
      </c>
      <c r="H55" s="47">
        <f>SUM(H2:H49)</f>
        <v>660</v>
      </c>
      <c r="I55" s="47">
        <f>SUM(I2:I49)</f>
        <v>60</v>
      </c>
      <c r="J55" s="26">
        <f>SUM(J2:J49)</f>
        <v>2723.5</v>
      </c>
      <c r="K55" s="26">
        <f>SUM(K2:K49)</f>
        <v>272.35000000000002</v>
      </c>
    </row>
  </sheetData>
  <pageMargins left="0.25" right="0.25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36F3-DABF-4A21-AF14-979F580131BA}">
  <sheetPr codeName="Hárok4"/>
  <dimension ref="A1:I50"/>
  <sheetViews>
    <sheetView workbookViewId="0">
      <pane ySplit="1" topLeftCell="A2" activePane="bottomLeft" state="frozen"/>
      <selection pane="bottomLeft" activeCell="L26" sqref="L26"/>
    </sheetView>
  </sheetViews>
  <sheetFormatPr defaultRowHeight="15" x14ac:dyDescent="0.25"/>
  <cols>
    <col min="1" max="1" width="15" customWidth="1"/>
    <col min="2" max="2" width="10.85546875" customWidth="1"/>
    <col min="4" max="4" width="10.5703125" customWidth="1"/>
    <col min="5" max="6" width="11.7109375" customWidth="1"/>
    <col min="7" max="7" width="9.7109375" customWidth="1"/>
    <col min="9" max="9" width="9.85546875" customWidth="1"/>
  </cols>
  <sheetData>
    <row r="1" spans="1:9" ht="15.75" thickBot="1" x14ac:dyDescent="0.3">
      <c r="A1" s="31" t="s">
        <v>3</v>
      </c>
      <c r="B1" s="32" t="s">
        <v>10</v>
      </c>
      <c r="C1" s="32" t="s">
        <v>11</v>
      </c>
      <c r="D1" s="32" t="s">
        <v>12</v>
      </c>
      <c r="E1" s="32" t="s">
        <v>17</v>
      </c>
      <c r="F1" s="32" t="s">
        <v>13</v>
      </c>
      <c r="G1" s="32" t="s">
        <v>14</v>
      </c>
      <c r="H1" s="32" t="s">
        <v>15</v>
      </c>
      <c r="I1" s="15" t="s">
        <v>28</v>
      </c>
    </row>
    <row r="2" spans="1:9" ht="15.75" thickTop="1" x14ac:dyDescent="0.25">
      <c r="A2" s="49" t="s">
        <v>19</v>
      </c>
      <c r="B2" s="21">
        <v>100</v>
      </c>
      <c r="C2" s="21">
        <v>25</v>
      </c>
      <c r="D2" s="21">
        <v>15</v>
      </c>
      <c r="E2" s="21">
        <v>86</v>
      </c>
      <c r="F2" s="21">
        <v>122</v>
      </c>
      <c r="G2" s="21">
        <v>100</v>
      </c>
      <c r="H2" s="21">
        <v>20</v>
      </c>
      <c r="I2" s="29">
        <f>SUM(tblCennik[[#This Row],[Surovina]:[Jiné]])</f>
        <v>468</v>
      </c>
    </row>
    <row r="3" spans="1:9" x14ac:dyDescent="0.25">
      <c r="A3" s="50" t="s">
        <v>20</v>
      </c>
      <c r="B3" s="23">
        <v>150</v>
      </c>
      <c r="C3" s="23">
        <v>25</v>
      </c>
      <c r="D3" s="23">
        <v>20</v>
      </c>
      <c r="E3" s="23">
        <v>96</v>
      </c>
      <c r="F3" s="23">
        <v>89</v>
      </c>
      <c r="G3" s="23">
        <v>100</v>
      </c>
      <c r="H3" s="23">
        <v>20</v>
      </c>
      <c r="I3" s="30">
        <f>SUM(tblCennik[[#This Row],[Surovina]:[Jiné]])</f>
        <v>500</v>
      </c>
    </row>
    <row r="4" spans="1:9" x14ac:dyDescent="0.25">
      <c r="A4" s="50" t="s">
        <v>21</v>
      </c>
      <c r="B4" s="23">
        <v>80</v>
      </c>
      <c r="C4" s="23">
        <v>25</v>
      </c>
      <c r="D4" s="23">
        <v>15</v>
      </c>
      <c r="E4" s="23">
        <v>32</v>
      </c>
      <c r="F4" s="23">
        <v>256</v>
      </c>
      <c r="G4" s="23">
        <v>100</v>
      </c>
      <c r="H4" s="23"/>
      <c r="I4" s="30">
        <f>SUM(tblCennik[[#This Row],[Surovina]:[Jiné]])</f>
        <v>508</v>
      </c>
    </row>
    <row r="5" spans="1:9" x14ac:dyDescent="0.25">
      <c r="A5" s="50" t="s">
        <v>22</v>
      </c>
      <c r="B5" s="23">
        <v>95</v>
      </c>
      <c r="C5" s="23">
        <v>25</v>
      </c>
      <c r="D5" s="23">
        <v>15</v>
      </c>
      <c r="E5" s="23">
        <v>46</v>
      </c>
      <c r="F5" s="23">
        <v>230</v>
      </c>
      <c r="G5" s="23">
        <v>100</v>
      </c>
      <c r="H5" s="23"/>
      <c r="I5" s="30">
        <f>SUM(tblCennik[[#This Row],[Surovina]:[Jiné]])</f>
        <v>511</v>
      </c>
    </row>
    <row r="6" spans="1:9" x14ac:dyDescent="0.25">
      <c r="A6" s="50" t="s">
        <v>23</v>
      </c>
      <c r="B6" s="23">
        <v>180</v>
      </c>
      <c r="C6" s="23">
        <v>35</v>
      </c>
      <c r="D6" s="23">
        <v>10</v>
      </c>
      <c r="E6" s="23">
        <v>32</v>
      </c>
      <c r="F6" s="23">
        <v>189</v>
      </c>
      <c r="G6" s="23">
        <v>100</v>
      </c>
      <c r="H6" s="23"/>
      <c r="I6" s="30">
        <f>SUM(tblCennik[[#This Row],[Surovina]:[Jiné]])</f>
        <v>546</v>
      </c>
    </row>
    <row r="7" spans="1:9" x14ac:dyDescent="0.25">
      <c r="A7" s="50" t="s">
        <v>24</v>
      </c>
      <c r="B7" s="23">
        <v>220</v>
      </c>
      <c r="C7" s="23">
        <v>35</v>
      </c>
      <c r="D7" s="23">
        <v>10</v>
      </c>
      <c r="E7" s="23">
        <v>58</v>
      </c>
      <c r="F7" s="23">
        <v>99</v>
      </c>
      <c r="G7" s="23">
        <v>180</v>
      </c>
      <c r="H7" s="23">
        <v>20</v>
      </c>
      <c r="I7" s="30">
        <f>SUM(tblCennik[[#This Row],[Surovina]:[Jiné]])</f>
        <v>622</v>
      </c>
    </row>
    <row r="8" spans="1:9" x14ac:dyDescent="0.25">
      <c r="A8" s="50" t="s">
        <v>25</v>
      </c>
      <c r="B8" s="23">
        <v>230</v>
      </c>
      <c r="C8" s="23">
        <v>35</v>
      </c>
      <c r="D8" s="23">
        <v>10</v>
      </c>
      <c r="E8" s="23">
        <v>69</v>
      </c>
      <c r="F8" s="23">
        <v>170</v>
      </c>
      <c r="G8" s="23">
        <v>180</v>
      </c>
      <c r="H8" s="23"/>
      <c r="I8" s="30">
        <f>SUM(tblCennik[[#This Row],[Surovina]:[Jiné]])</f>
        <v>694</v>
      </c>
    </row>
    <row r="9" spans="1:9" x14ac:dyDescent="0.25">
      <c r="A9" s="50" t="s">
        <v>26</v>
      </c>
      <c r="B9" s="23">
        <v>111</v>
      </c>
      <c r="C9" s="23">
        <v>25</v>
      </c>
      <c r="D9" s="23">
        <v>15</v>
      </c>
      <c r="E9" s="23">
        <v>32</v>
      </c>
      <c r="F9" s="23">
        <v>156.5</v>
      </c>
      <c r="G9" s="23">
        <v>100</v>
      </c>
      <c r="H9" s="23"/>
      <c r="I9" s="30">
        <f>SUM(tblCennik[[#This Row],[Surovina]:[Jiné]])</f>
        <v>439.5</v>
      </c>
    </row>
    <row r="10" spans="1:9" x14ac:dyDescent="0.25">
      <c r="A10" s="50" t="s">
        <v>27</v>
      </c>
      <c r="B10" s="23">
        <v>325</v>
      </c>
      <c r="C10" s="23">
        <v>35</v>
      </c>
      <c r="D10" s="23">
        <v>20</v>
      </c>
      <c r="E10" s="23">
        <v>58</v>
      </c>
      <c r="F10" s="23">
        <v>190.5</v>
      </c>
      <c r="G10" s="23">
        <v>180</v>
      </c>
      <c r="H10" s="23"/>
      <c r="I10" s="30">
        <f>SUM(tblCennik[[#This Row],[Surovina]:[Jiné]])</f>
        <v>808.5</v>
      </c>
    </row>
    <row r="11" spans="1:9" x14ac:dyDescent="0.25">
      <c r="A11" s="50"/>
      <c r="B11" s="23"/>
      <c r="C11" s="23"/>
      <c r="D11" s="23"/>
      <c r="E11" s="23"/>
      <c r="F11" s="23"/>
      <c r="G11" s="23"/>
      <c r="H11" s="23"/>
      <c r="I11" s="30">
        <f>SUM(tblCennik[[#This Row],[Surovina]:[Jiné]])</f>
        <v>0</v>
      </c>
    </row>
    <row r="12" spans="1:9" x14ac:dyDescent="0.25">
      <c r="A12" s="50"/>
      <c r="B12" s="23"/>
      <c r="C12" s="23"/>
      <c r="D12" s="23"/>
      <c r="E12" s="23"/>
      <c r="F12" s="23"/>
      <c r="G12" s="23"/>
      <c r="H12" s="23"/>
      <c r="I12" s="30">
        <f>SUM(tblCennik[[#This Row],[Surovina]:[Jiné]])</f>
        <v>0</v>
      </c>
    </row>
    <row r="13" spans="1:9" x14ac:dyDescent="0.25">
      <c r="A13" s="50"/>
      <c r="B13" s="23"/>
      <c r="C13" s="23"/>
      <c r="D13" s="23"/>
      <c r="E13" s="23"/>
      <c r="F13" s="23"/>
      <c r="G13" s="23"/>
      <c r="H13" s="23"/>
      <c r="I13" s="30">
        <f>SUM(tblCennik[[#This Row],[Surovina]:[Jiné]])</f>
        <v>0</v>
      </c>
    </row>
    <row r="14" spans="1:9" x14ac:dyDescent="0.25">
      <c r="A14" s="50"/>
      <c r="B14" s="23"/>
      <c r="C14" s="23"/>
      <c r="D14" s="23"/>
      <c r="E14" s="23"/>
      <c r="F14" s="23"/>
      <c r="G14" s="23"/>
      <c r="H14" s="23"/>
      <c r="I14" s="30">
        <f>SUM(tblCennik[[#This Row],[Surovina]:[Jiné]])</f>
        <v>0</v>
      </c>
    </row>
    <row r="15" spans="1:9" x14ac:dyDescent="0.25">
      <c r="A15" s="50"/>
      <c r="B15" s="23"/>
      <c r="C15" s="23"/>
      <c r="D15" s="23"/>
      <c r="E15" s="23"/>
      <c r="F15" s="23"/>
      <c r="G15" s="23"/>
      <c r="H15" s="23"/>
      <c r="I15" s="30">
        <f>SUM(tblCennik[[#This Row],[Surovina]:[Jiné]])</f>
        <v>0</v>
      </c>
    </row>
    <row r="16" spans="1:9" x14ac:dyDescent="0.25">
      <c r="A16" s="50"/>
      <c r="B16" s="23"/>
      <c r="C16" s="23"/>
      <c r="D16" s="23"/>
      <c r="E16" s="23"/>
      <c r="F16" s="23"/>
      <c r="G16" s="23"/>
      <c r="H16" s="23"/>
      <c r="I16" s="30">
        <f>SUM(tblCennik[[#This Row],[Surovina]:[Jiné]])</f>
        <v>0</v>
      </c>
    </row>
    <row r="17" spans="1:9" x14ac:dyDescent="0.25">
      <c r="A17" s="50"/>
      <c r="B17" s="23"/>
      <c r="C17" s="23"/>
      <c r="D17" s="23"/>
      <c r="E17" s="23"/>
      <c r="F17" s="23"/>
      <c r="G17" s="23"/>
      <c r="H17" s="23"/>
      <c r="I17" s="30">
        <f>SUM(tblCennik[[#This Row],[Surovina]:[Jiné]])</f>
        <v>0</v>
      </c>
    </row>
    <row r="18" spans="1:9" x14ac:dyDescent="0.25">
      <c r="A18" s="50"/>
      <c r="B18" s="23"/>
      <c r="C18" s="23"/>
      <c r="D18" s="23"/>
      <c r="E18" s="23"/>
      <c r="F18" s="23"/>
      <c r="G18" s="23"/>
      <c r="H18" s="23"/>
      <c r="I18" s="30">
        <f>SUM(tblCennik[[#This Row],[Surovina]:[Jiné]])</f>
        <v>0</v>
      </c>
    </row>
    <row r="19" spans="1:9" x14ac:dyDescent="0.25">
      <c r="A19" s="50"/>
      <c r="B19" s="23"/>
      <c r="C19" s="23"/>
      <c r="D19" s="23"/>
      <c r="E19" s="23"/>
      <c r="F19" s="23"/>
      <c r="G19" s="23"/>
      <c r="H19" s="23"/>
      <c r="I19" s="30">
        <f>SUM(tblCennik[[#This Row],[Surovina]:[Jiné]])</f>
        <v>0</v>
      </c>
    </row>
    <row r="20" spans="1:9" x14ac:dyDescent="0.25">
      <c r="A20" s="50"/>
      <c r="B20" s="23"/>
      <c r="C20" s="23"/>
      <c r="D20" s="23"/>
      <c r="E20" s="23"/>
      <c r="F20" s="23"/>
      <c r="G20" s="23"/>
      <c r="H20" s="23"/>
      <c r="I20" s="30">
        <f>SUM(tblCennik[[#This Row],[Surovina]:[Jiné]])</f>
        <v>0</v>
      </c>
    </row>
    <row r="21" spans="1:9" x14ac:dyDescent="0.25">
      <c r="A21" s="50"/>
      <c r="B21" s="23"/>
      <c r="C21" s="23"/>
      <c r="D21" s="23"/>
      <c r="E21" s="23"/>
      <c r="F21" s="23"/>
      <c r="G21" s="23"/>
      <c r="H21" s="23"/>
      <c r="I21" s="30">
        <f>SUM(tblCennik[[#This Row],[Surovina]:[Jiné]])</f>
        <v>0</v>
      </c>
    </row>
    <row r="22" spans="1:9" x14ac:dyDescent="0.25">
      <c r="A22" s="50"/>
      <c r="B22" s="23"/>
      <c r="C22" s="23"/>
      <c r="D22" s="23"/>
      <c r="E22" s="23"/>
      <c r="F22" s="23"/>
      <c r="G22" s="23"/>
      <c r="H22" s="23"/>
      <c r="I22" s="30">
        <f>SUM(tblCennik[[#This Row],[Surovina]:[Jiné]])</f>
        <v>0</v>
      </c>
    </row>
    <row r="23" spans="1:9" x14ac:dyDescent="0.25">
      <c r="A23" s="50"/>
      <c r="B23" s="23"/>
      <c r="C23" s="23"/>
      <c r="D23" s="23"/>
      <c r="E23" s="23"/>
      <c r="F23" s="23"/>
      <c r="G23" s="23"/>
      <c r="H23" s="23"/>
      <c r="I23" s="30">
        <f>SUM(tblCennik[[#This Row],[Surovina]:[Jiné]])</f>
        <v>0</v>
      </c>
    </row>
    <row r="24" spans="1:9" x14ac:dyDescent="0.25">
      <c r="A24" s="50"/>
      <c r="B24" s="23"/>
      <c r="C24" s="23"/>
      <c r="D24" s="23"/>
      <c r="E24" s="23"/>
      <c r="F24" s="23"/>
      <c r="G24" s="23"/>
      <c r="H24" s="23"/>
      <c r="I24" s="30">
        <f>SUM(tblCennik[[#This Row],[Surovina]:[Jiné]])</f>
        <v>0</v>
      </c>
    </row>
    <row r="25" spans="1:9" x14ac:dyDescent="0.25">
      <c r="A25" s="50"/>
      <c r="B25" s="23"/>
      <c r="C25" s="23"/>
      <c r="D25" s="23"/>
      <c r="E25" s="23"/>
      <c r="F25" s="23"/>
      <c r="G25" s="23"/>
      <c r="H25" s="23"/>
      <c r="I25" s="30">
        <f>SUM(tblCennik[[#This Row],[Surovina]:[Jiné]])</f>
        <v>0</v>
      </c>
    </row>
    <row r="26" spans="1:9" x14ac:dyDescent="0.25">
      <c r="A26" s="50"/>
      <c r="B26" s="23"/>
      <c r="C26" s="23"/>
      <c r="D26" s="23"/>
      <c r="E26" s="23"/>
      <c r="F26" s="23"/>
      <c r="G26" s="23"/>
      <c r="H26" s="23"/>
      <c r="I26" s="30">
        <f>SUM(tblCennik[[#This Row],[Surovina]:[Jiné]])</f>
        <v>0</v>
      </c>
    </row>
    <row r="27" spans="1:9" x14ac:dyDescent="0.25">
      <c r="A27" s="50"/>
      <c r="B27" s="23"/>
      <c r="C27" s="23"/>
      <c r="D27" s="23"/>
      <c r="E27" s="23"/>
      <c r="F27" s="23"/>
      <c r="G27" s="23"/>
      <c r="H27" s="23"/>
      <c r="I27" s="30">
        <f>SUM(tblCennik[[#This Row],[Surovina]:[Jiné]])</f>
        <v>0</v>
      </c>
    </row>
    <row r="28" spans="1:9" x14ac:dyDescent="0.25">
      <c r="A28" s="50"/>
      <c r="B28" s="23"/>
      <c r="C28" s="23"/>
      <c r="D28" s="23"/>
      <c r="E28" s="23"/>
      <c r="F28" s="23"/>
      <c r="G28" s="23"/>
      <c r="H28" s="23"/>
      <c r="I28" s="30">
        <f>SUM(tblCennik[[#This Row],[Surovina]:[Jiné]])</f>
        <v>0</v>
      </c>
    </row>
    <row r="29" spans="1:9" x14ac:dyDescent="0.25">
      <c r="A29" s="50"/>
      <c r="B29" s="23"/>
      <c r="C29" s="23"/>
      <c r="D29" s="23"/>
      <c r="E29" s="23"/>
      <c r="F29" s="23"/>
      <c r="G29" s="23"/>
      <c r="H29" s="23"/>
      <c r="I29" s="30">
        <f>SUM(tblCennik[[#This Row],[Surovina]:[Jiné]])</f>
        <v>0</v>
      </c>
    </row>
    <row r="30" spans="1:9" x14ac:dyDescent="0.25">
      <c r="A30" s="50"/>
      <c r="B30" s="23"/>
      <c r="C30" s="23"/>
      <c r="D30" s="23"/>
      <c r="E30" s="23"/>
      <c r="F30" s="23"/>
      <c r="G30" s="23"/>
      <c r="H30" s="23"/>
      <c r="I30" s="30">
        <f>SUM(tblCennik[[#This Row],[Surovina]:[Jiné]])</f>
        <v>0</v>
      </c>
    </row>
    <row r="31" spans="1:9" x14ac:dyDescent="0.25">
      <c r="A31" s="50"/>
      <c r="B31" s="23"/>
      <c r="C31" s="23"/>
      <c r="D31" s="23"/>
      <c r="E31" s="23"/>
      <c r="F31" s="23"/>
      <c r="G31" s="23"/>
      <c r="H31" s="23"/>
      <c r="I31" s="30">
        <f>SUM(tblCennik[[#This Row],[Surovina]:[Jiné]])</f>
        <v>0</v>
      </c>
    </row>
    <row r="32" spans="1:9" x14ac:dyDescent="0.25">
      <c r="A32" s="50"/>
      <c r="B32" s="23"/>
      <c r="C32" s="23"/>
      <c r="D32" s="23"/>
      <c r="E32" s="23"/>
      <c r="F32" s="23"/>
      <c r="G32" s="23"/>
      <c r="H32" s="23"/>
      <c r="I32" s="30">
        <f>SUM(tblCennik[[#This Row],[Surovina]:[Jiné]])</f>
        <v>0</v>
      </c>
    </row>
    <row r="33" spans="1:9" x14ac:dyDescent="0.25">
      <c r="A33" s="50"/>
      <c r="B33" s="23"/>
      <c r="C33" s="23"/>
      <c r="D33" s="23"/>
      <c r="E33" s="23"/>
      <c r="F33" s="23"/>
      <c r="G33" s="23"/>
      <c r="H33" s="23"/>
      <c r="I33" s="30">
        <f>SUM(tblCennik[[#This Row],[Surovina]:[Jiné]])</f>
        <v>0</v>
      </c>
    </row>
    <row r="34" spans="1:9" x14ac:dyDescent="0.25">
      <c r="A34" s="50"/>
      <c r="B34" s="23"/>
      <c r="C34" s="23"/>
      <c r="D34" s="23"/>
      <c r="E34" s="23"/>
      <c r="F34" s="23"/>
      <c r="G34" s="23"/>
      <c r="H34" s="23"/>
      <c r="I34" s="30">
        <f>SUM(tblCennik[[#This Row],[Surovina]:[Jiné]])</f>
        <v>0</v>
      </c>
    </row>
    <row r="35" spans="1:9" x14ac:dyDescent="0.25">
      <c r="A35" s="50"/>
      <c r="B35" s="23"/>
      <c r="C35" s="23"/>
      <c r="D35" s="23"/>
      <c r="E35" s="23"/>
      <c r="F35" s="23"/>
      <c r="G35" s="23"/>
      <c r="H35" s="23"/>
      <c r="I35" s="30">
        <f>SUM(tblCennik[[#This Row],[Surovina]:[Jiné]])</f>
        <v>0</v>
      </c>
    </row>
    <row r="36" spans="1:9" x14ac:dyDescent="0.25">
      <c r="A36" s="50"/>
      <c r="B36" s="23"/>
      <c r="C36" s="23"/>
      <c r="D36" s="23"/>
      <c r="E36" s="23"/>
      <c r="F36" s="23"/>
      <c r="G36" s="23"/>
      <c r="H36" s="23"/>
      <c r="I36" s="30">
        <f>SUM(tblCennik[[#This Row],[Surovina]:[Jiné]])</f>
        <v>0</v>
      </c>
    </row>
    <row r="37" spans="1:9" x14ac:dyDescent="0.25">
      <c r="A37" s="50"/>
      <c r="B37" s="23"/>
      <c r="C37" s="23"/>
      <c r="D37" s="23"/>
      <c r="E37" s="23"/>
      <c r="F37" s="23"/>
      <c r="G37" s="23"/>
      <c r="H37" s="23"/>
      <c r="I37" s="30">
        <f>SUM(tblCennik[[#This Row],[Surovina]:[Jiné]])</f>
        <v>0</v>
      </c>
    </row>
    <row r="38" spans="1:9" x14ac:dyDescent="0.25">
      <c r="A38" s="50"/>
      <c r="B38" s="23"/>
      <c r="C38" s="23"/>
      <c r="D38" s="23"/>
      <c r="E38" s="23"/>
      <c r="F38" s="23"/>
      <c r="G38" s="23"/>
      <c r="H38" s="23"/>
      <c r="I38" s="30">
        <f>SUM(tblCennik[[#This Row],[Surovina]:[Jiné]])</f>
        <v>0</v>
      </c>
    </row>
    <row r="39" spans="1:9" x14ac:dyDescent="0.25">
      <c r="A39" s="50"/>
      <c r="B39" s="23"/>
      <c r="C39" s="23"/>
      <c r="D39" s="23"/>
      <c r="E39" s="23"/>
      <c r="F39" s="23"/>
      <c r="G39" s="23"/>
      <c r="H39" s="23"/>
      <c r="I39" s="30">
        <f>SUM(tblCennik[[#This Row],[Surovina]:[Jiné]])</f>
        <v>0</v>
      </c>
    </row>
    <row r="40" spans="1:9" x14ac:dyDescent="0.25">
      <c r="A40" s="50"/>
      <c r="B40" s="23"/>
      <c r="C40" s="23"/>
      <c r="D40" s="23"/>
      <c r="E40" s="23"/>
      <c r="F40" s="23"/>
      <c r="G40" s="23"/>
      <c r="H40" s="23"/>
      <c r="I40" s="30">
        <f>SUM(tblCennik[[#This Row],[Surovina]:[Jiné]])</f>
        <v>0</v>
      </c>
    </row>
    <row r="41" spans="1:9" x14ac:dyDescent="0.25">
      <c r="A41" s="50"/>
      <c r="B41" s="23"/>
      <c r="C41" s="23"/>
      <c r="D41" s="23"/>
      <c r="E41" s="23"/>
      <c r="F41" s="23"/>
      <c r="G41" s="23"/>
      <c r="H41" s="23"/>
      <c r="I41" s="30">
        <f>SUM(tblCennik[[#This Row],[Surovina]:[Jiné]])</f>
        <v>0</v>
      </c>
    </row>
    <row r="42" spans="1:9" x14ac:dyDescent="0.25">
      <c r="A42" s="50"/>
      <c r="B42" s="23"/>
      <c r="C42" s="23"/>
      <c r="D42" s="23"/>
      <c r="E42" s="23"/>
      <c r="F42" s="23"/>
      <c r="G42" s="23"/>
      <c r="H42" s="23"/>
      <c r="I42" s="30">
        <f>SUM(tblCennik[[#This Row],[Surovina]:[Jiné]])</f>
        <v>0</v>
      </c>
    </row>
    <row r="43" spans="1:9" x14ac:dyDescent="0.25">
      <c r="A43" s="50"/>
      <c r="B43" s="23"/>
      <c r="C43" s="23"/>
      <c r="D43" s="23"/>
      <c r="E43" s="23"/>
      <c r="F43" s="23"/>
      <c r="G43" s="23"/>
      <c r="H43" s="23"/>
      <c r="I43" s="30">
        <f>SUM(tblCennik[[#This Row],[Surovina]:[Jiné]])</f>
        <v>0</v>
      </c>
    </row>
    <row r="44" spans="1:9" x14ac:dyDescent="0.25">
      <c r="A44" s="50"/>
      <c r="B44" s="23"/>
      <c r="C44" s="23"/>
      <c r="D44" s="23"/>
      <c r="E44" s="23"/>
      <c r="F44" s="23"/>
      <c r="G44" s="23"/>
      <c r="H44" s="23"/>
      <c r="I44" s="30">
        <f>SUM(tblCennik[[#This Row],[Surovina]:[Jiné]])</f>
        <v>0</v>
      </c>
    </row>
    <row r="45" spans="1:9" x14ac:dyDescent="0.25">
      <c r="A45" s="50"/>
      <c r="B45" s="23"/>
      <c r="C45" s="23"/>
      <c r="D45" s="23"/>
      <c r="E45" s="23"/>
      <c r="F45" s="23"/>
      <c r="G45" s="23"/>
      <c r="H45" s="23"/>
      <c r="I45" s="30">
        <f>SUM(tblCennik[[#This Row],[Surovina]:[Jiné]])</f>
        <v>0</v>
      </c>
    </row>
    <row r="46" spans="1:9" x14ac:dyDescent="0.25">
      <c r="A46" s="50"/>
      <c r="B46" s="23"/>
      <c r="C46" s="23"/>
      <c r="D46" s="23"/>
      <c r="E46" s="23"/>
      <c r="F46" s="23"/>
      <c r="G46" s="23"/>
      <c r="H46" s="23"/>
      <c r="I46" s="30">
        <f>SUM(tblCennik[[#This Row],[Surovina]:[Jiné]])</f>
        <v>0</v>
      </c>
    </row>
    <row r="47" spans="1:9" x14ac:dyDescent="0.25">
      <c r="A47" s="50"/>
      <c r="B47" s="23"/>
      <c r="C47" s="23"/>
      <c r="D47" s="23"/>
      <c r="E47" s="23"/>
      <c r="F47" s="23"/>
      <c r="G47" s="23"/>
      <c r="H47" s="23"/>
      <c r="I47" s="30">
        <f>SUM(tblCennik[[#This Row],[Surovina]:[Jiné]])</f>
        <v>0</v>
      </c>
    </row>
    <row r="48" spans="1:9" x14ac:dyDescent="0.25">
      <c r="A48" s="50"/>
      <c r="B48" s="23"/>
      <c r="C48" s="23"/>
      <c r="D48" s="23"/>
      <c r="E48" s="23"/>
      <c r="F48" s="23"/>
      <c r="G48" s="23"/>
      <c r="H48" s="23"/>
      <c r="I48" s="30">
        <f>SUM(tblCennik[[#This Row],[Surovina]:[Jiné]])</f>
        <v>0</v>
      </c>
    </row>
    <row r="49" spans="1:9" x14ac:dyDescent="0.25">
      <c r="A49" s="51"/>
      <c r="B49" s="33"/>
      <c r="C49" s="33"/>
      <c r="D49" s="33"/>
      <c r="E49" s="33"/>
      <c r="F49" s="33"/>
      <c r="G49" s="33"/>
      <c r="H49" s="33"/>
      <c r="I49" s="34">
        <f>SUM(tblCennik[[#This Row],[Surovina]:[Jiné]])</f>
        <v>0</v>
      </c>
    </row>
    <row r="50" spans="1:9" x14ac:dyDescent="0.25">
      <c r="A50" s="12"/>
      <c r="B50" s="12"/>
      <c r="C50" s="12"/>
      <c r="D50" s="12"/>
      <c r="E50" s="12"/>
      <c r="F50" s="12"/>
      <c r="G50" s="12"/>
      <c r="H50" s="12"/>
      <c r="I50" s="12"/>
    </row>
  </sheetData>
  <pageMargins left="0.25" right="0.25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Celková zakázka</vt:lpstr>
      <vt:lpstr>Rozpis zakázky</vt:lpstr>
      <vt:lpstr>Cena, sleva 1ks</vt:lpstr>
      <vt:lpstr>Cenník výrobků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elsvit</dc:creator>
  <cp:lastModifiedBy>Elnino</cp:lastModifiedBy>
  <cp:lastPrinted>2023-09-08T05:09:33Z</cp:lastPrinted>
  <dcterms:created xsi:type="dcterms:W3CDTF">2021-06-11T11:10:06Z</dcterms:created>
  <dcterms:modified xsi:type="dcterms:W3CDTF">2023-09-08T07:00:08Z</dcterms:modified>
</cp:coreProperties>
</file>