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7CB9CF7-2892-4049-971C-B59BF9A24AE1}" xr6:coauthVersionLast="47" xr6:coauthVersionMax="47" xr10:uidLastSave="{00000000-0000-0000-0000-000000000000}"/>
  <bookViews>
    <workbookView xWindow="-110" yWindow="-110" windowWidth="19420" windowHeight="10420" xr2:uid="{39114EB3-A600-4721-B8A6-6D64D98B109D}"/>
  </bookViews>
  <sheets>
    <sheet name="Štyl jazdy PO976DM" sheetId="2" r:id="rId1"/>
    <sheet name="Prepočet času" sheetId="1" r:id="rId2"/>
  </sheets>
  <definedNames>
    <definedName name="HHOD">IFERROR(LEFT(THMS,FIND("h",THMS)-1),0)</definedName>
    <definedName name="MMIN">IFERROR(REPLACE(REPLACE(THMS,FIND("m",THMS),LEN(THMS),""),1,IFERROR(FIND("h",THMS),0),""),0)</definedName>
    <definedName name="SSEK">IF(ISERROR(FIND("s",THMS)),0,SUBSTITUTE(REPLACE(THMS,1,MAX(IFERROR(FIND("h",THMS),0),IFERROR(FIND("m",THMS),0)),""),"s",""))</definedName>
    <definedName name="THMS">'Prepočet času'!A1048568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13" i="2"/>
  <c r="G40" i="1"/>
  <c r="F40" i="1"/>
  <c r="E40" i="1"/>
  <c r="D40" i="1"/>
  <c r="G39" i="1"/>
  <c r="F39" i="1"/>
  <c r="E39" i="1"/>
  <c r="D39" i="1"/>
  <c r="G38" i="1"/>
  <c r="F38" i="1"/>
  <c r="E38" i="1"/>
  <c r="D38" i="1"/>
  <c r="G35" i="1"/>
  <c r="F35" i="1"/>
  <c r="E35" i="1"/>
  <c r="D35" i="1"/>
  <c r="G34" i="1"/>
  <c r="F34" i="1"/>
  <c r="E34" i="1"/>
  <c r="D34" i="1"/>
  <c r="G33" i="1"/>
  <c r="F33" i="1"/>
  <c r="E33" i="1"/>
  <c r="D33" i="1"/>
  <c r="G18" i="1"/>
  <c r="F18" i="1"/>
  <c r="E18" i="1"/>
  <c r="D18" i="1"/>
  <c r="G17" i="1"/>
  <c r="F17" i="1"/>
  <c r="E17" i="1"/>
  <c r="D17" i="1"/>
  <c r="G16" i="1"/>
  <c r="F16" i="1"/>
  <c r="E16" i="1"/>
  <c r="D16" i="1"/>
  <c r="G13" i="1"/>
  <c r="F13" i="1"/>
  <c r="E13" i="1"/>
  <c r="D13" i="1"/>
  <c r="G12" i="1"/>
  <c r="F12" i="1"/>
  <c r="E12" i="1"/>
  <c r="D12" i="1"/>
  <c r="G11" i="1"/>
  <c r="F11" i="1"/>
  <c r="E11" i="1"/>
  <c r="D11" i="1"/>
  <c r="F5" i="2"/>
  <c r="F6" i="2"/>
  <c r="F7" i="2"/>
  <c r="F8" i="2"/>
  <c r="F9" i="2"/>
  <c r="F10" i="2"/>
  <c r="F16" i="2"/>
  <c r="F17" i="2"/>
  <c r="F18" i="2"/>
  <c r="F19" i="2"/>
  <c r="F20" i="2"/>
  <c r="F21" i="2"/>
  <c r="D35" i="2"/>
  <c r="C35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B35" i="2" l="1"/>
  <c r="E35" i="2" s="1"/>
  <c r="F11" i="2"/>
  <c r="F22" i="2"/>
  <c r="E13" i="2"/>
  <c r="D31" i="2"/>
  <c r="B31" i="2"/>
  <c r="E31" i="2"/>
  <c r="C31" i="2"/>
  <c r="E2" i="2"/>
  <c r="F31" i="2" l="1"/>
  <c r="D32" i="2" s="1"/>
  <c r="E32" i="2" l="1"/>
  <c r="B32" i="2"/>
  <c r="C32" i="2"/>
  <c r="F32" i="2" l="1"/>
</calcChain>
</file>

<file path=xl/sharedStrings.xml><?xml version="1.0" encoding="utf-8"?>
<sst xmlns="http://schemas.openxmlformats.org/spreadsheetml/2006/main" count="203" uniqueCount="78">
  <si>
    <t>95..115</t>
  </si>
  <si>
    <t>447h38m1s</t>
  </si>
  <si>
    <t>765h51m18s</t>
  </si>
  <si>
    <t>27h8m39s</t>
  </si>
  <si>
    <t>3m3s</t>
  </si>
  <si>
    <t>75..95</t>
  </si>
  <si>
    <t>289h45m57s</t>
  </si>
  <si>
    <t>1324h53m</t>
  </si>
  <si>
    <t>80h21m4s</t>
  </si>
  <si>
    <t>4m54s</t>
  </si>
  <si>
    <t>55..75</t>
  </si>
  <si>
    <t>364h23m56s</t>
  </si>
  <si>
    <t>2119h2m</t>
  </si>
  <si>
    <t>119h11m53s</t>
  </si>
  <si>
    <t>5m18s</t>
  </si>
  <si>
    <t>rpm</t>
  </si>
  <si>
    <t>400..1100</t>
  </si>
  <si>
    <t>1100..1800</t>
  </si>
  <si>
    <t>1800..2500</t>
  </si>
  <si>
    <t>2500..3200</t>
  </si>
  <si>
    <t>35..55</t>
  </si>
  <si>
    <t>520h25m37s</t>
  </si>
  <si>
    <t>1991h58m</t>
  </si>
  <si>
    <t>381h6m19s</t>
  </si>
  <si>
    <t>5m57s</t>
  </si>
  <si>
    <t>15..35</t>
  </si>
  <si>
    <t>6443h38m</t>
  </si>
  <si>
    <t>728h36m32s</t>
  </si>
  <si>
    <t>51h57m47s</t>
  </si>
  <si>
    <t>28m47s</t>
  </si>
  <si>
    <t>-5..15</t>
  </si>
  <si>
    <t>1191h17m</t>
  </si>
  <si>
    <t>2282h52m</t>
  </si>
  <si>
    <t>153h6m5s</t>
  </si>
  <si>
    <t>19m47s</t>
  </si>
  <si>
    <t>Metre</t>
  </si>
  <si>
    <t>Km</t>
  </si>
  <si>
    <t>čas chodu mot. (hod.)</t>
  </si>
  <si>
    <t>spotreba</t>
  </si>
  <si>
    <t>priemerná spotreba</t>
  </si>
  <si>
    <t>500-1000</t>
  </si>
  <si>
    <t>1000-1500</t>
  </si>
  <si>
    <t>1500-2000</t>
  </si>
  <si>
    <t>2000--2500</t>
  </si>
  <si>
    <t>5..15</t>
  </si>
  <si>
    <t>Výsledok  v minútach</t>
  </si>
  <si>
    <t>Sumár</t>
  </si>
  <si>
    <t>V hodinách</t>
  </si>
  <si>
    <t>Celkovo percentá</t>
  </si>
  <si>
    <t>spotreba/l</t>
  </si>
  <si>
    <t>JÚL   2020</t>
  </si>
  <si>
    <t>Čas chodu mot. /hod.</t>
  </si>
  <si>
    <t>priem. spotreba</t>
  </si>
  <si>
    <t>TOČIVÝ</t>
  </si>
  <si>
    <t>MOMENT</t>
  </si>
  <si>
    <t>MOTORU</t>
  </si>
  <si>
    <t>/</t>
  </si>
  <si>
    <t>OTÁČKY</t>
  </si>
  <si>
    <t>+----------------+----------------------------------------------------------------+</t>
  </si>
  <si>
    <t>|</t>
  </si>
  <si>
    <t>445h13m18s</t>
  </si>
  <si>
    <t>764h35m58s</t>
  </si>
  <si>
    <t>27h8m10s</t>
  </si>
  <si>
    <t>286h14m4s</t>
  </si>
  <si>
    <t>1319h41m</t>
  </si>
  <si>
    <t>80h19m51s</t>
  </si>
  <si>
    <t>358h0m31s</t>
  </si>
  <si>
    <t>2105h32m</t>
  </si>
  <si>
    <t>119h11m29s</t>
  </si>
  <si>
    <t>514h39m14s</t>
  </si>
  <si>
    <t>1979h37m</t>
  </si>
  <si>
    <t>381h5m55s</t>
  </si>
  <si>
    <t>6400h0m</t>
  </si>
  <si>
    <t>725h21m8s</t>
  </si>
  <si>
    <t>51h57m24s</t>
  </si>
  <si>
    <t>1183h40m</t>
  </si>
  <si>
    <t>2273h34m</t>
  </si>
  <si>
    <t>153h2m43s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</si>
</sst>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ourier New"/>
      <family val="3"/>
      <charset val="238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3" xfId="0" applyBorder="1"/>
    <xf numFmtId="0" fontId="0" fillId="0" borderId="4" xfId="0" applyBorder="1"/>
    <xf numFmtId="1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0" fillId="0" borderId="2" xfId="0" applyNumberFormat="1" applyBorder="1"/>
    <xf numFmtId="49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3" borderId="1" xfId="0" applyFill="1" applyBorder="1"/>
    <xf numFmtId="0" fontId="0" fillId="0" borderId="1" xfId="0" applyFont="1" applyBorder="1"/>
    <xf numFmtId="2" fontId="0" fillId="4" borderId="1" xfId="0" applyNumberFormat="1" applyFill="1" applyBorder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5" borderId="0" xfId="0" applyFont="1" applyFill="1" applyAlignment="1">
      <alignment horizontal="center" vertical="center"/>
    </xf>
    <xf numFmtId="0" fontId="0" fillId="6" borderId="1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937D-23A9-4731-B6A9-A8AFEE9CAF89}">
  <dimension ref="A1:F35"/>
  <sheetViews>
    <sheetView tabSelected="1" zoomScale="180" zoomScaleNormal="180" workbookViewId="0">
      <selection activeCell="G7" sqref="G7"/>
    </sheetView>
  </sheetViews>
  <sheetFormatPr defaultRowHeight="14.5" x14ac:dyDescent="0.35"/>
  <cols>
    <col min="1" max="1" width="16" customWidth="1"/>
    <col min="2" max="2" width="9.81640625" customWidth="1"/>
    <col min="3" max="3" width="19.1796875" customWidth="1"/>
    <col min="4" max="4" width="10" customWidth="1"/>
    <col min="5" max="5" width="14.453125" customWidth="1"/>
    <col min="7" max="7" width="11.1796875" bestFit="1" customWidth="1"/>
  </cols>
  <sheetData>
    <row r="1" spans="1:6" x14ac:dyDescent="0.35">
      <c r="A1" s="10" t="s">
        <v>35</v>
      </c>
      <c r="B1" s="10" t="s">
        <v>36</v>
      </c>
      <c r="C1" s="11" t="s">
        <v>51</v>
      </c>
      <c r="D1" s="10" t="s">
        <v>38</v>
      </c>
      <c r="E1" s="11" t="s">
        <v>52</v>
      </c>
    </row>
    <row r="2" spans="1:6" x14ac:dyDescent="0.35">
      <c r="A2" s="20">
        <v>673143040</v>
      </c>
      <c r="B2" s="23">
        <f>A2/1000</f>
        <v>673143.04</v>
      </c>
      <c r="C2" s="28">
        <v>19178.516</v>
      </c>
      <c r="D2" s="20">
        <v>143015</v>
      </c>
      <c r="E2" s="24">
        <f>(D2/B2)*100</f>
        <v>21.245855858511138</v>
      </c>
    </row>
    <row r="3" spans="1:6" x14ac:dyDescent="0.35">
      <c r="A3" s="1"/>
      <c r="B3" s="1"/>
      <c r="C3" s="1"/>
      <c r="D3" s="1"/>
    </row>
    <row r="4" spans="1:6" x14ac:dyDescent="0.35">
      <c r="A4" s="5"/>
      <c r="B4" s="10" t="s">
        <v>40</v>
      </c>
      <c r="C4" s="10" t="s">
        <v>41</v>
      </c>
      <c r="D4" s="10" t="s">
        <v>42</v>
      </c>
      <c r="E4" s="14" t="s">
        <v>43</v>
      </c>
      <c r="F4" s="10" t="s">
        <v>46</v>
      </c>
    </row>
    <row r="5" spans="1:6" x14ac:dyDescent="0.35">
      <c r="A5" s="4" t="s">
        <v>0</v>
      </c>
      <c r="B5" s="6">
        <v>445.22166666666669</v>
      </c>
      <c r="C5" s="6">
        <v>764.59944444444443</v>
      </c>
      <c r="D5" s="6">
        <v>27.136111111111113</v>
      </c>
      <c r="E5" s="15">
        <v>5.0833333333333328E-2</v>
      </c>
      <c r="F5" s="5">
        <f t="shared" ref="F5:F10" si="0">SUM(B5:E5)</f>
        <v>1237.0080555555555</v>
      </c>
    </row>
    <row r="6" spans="1:6" x14ac:dyDescent="0.35">
      <c r="A6" s="4" t="s">
        <v>5</v>
      </c>
      <c r="B6" s="6">
        <v>286.23444444444442</v>
      </c>
      <c r="C6" s="6">
        <v>1319.6833333333334</v>
      </c>
      <c r="D6" s="6">
        <v>80.330833333333331</v>
      </c>
      <c r="E6" s="15">
        <v>8.1666666666666679E-2</v>
      </c>
      <c r="F6" s="5">
        <f t="shared" si="0"/>
        <v>1686.3302777777778</v>
      </c>
    </row>
    <row r="7" spans="1:6" x14ac:dyDescent="0.35">
      <c r="A7" s="4" t="s">
        <v>10</v>
      </c>
      <c r="B7" s="6">
        <v>358.00861111111112</v>
      </c>
      <c r="C7" s="6">
        <v>2105.5333333333333</v>
      </c>
      <c r="D7" s="6">
        <v>119.19138888888889</v>
      </c>
      <c r="E7" s="15">
        <v>8.8333333333333333E-2</v>
      </c>
      <c r="F7" s="5">
        <f t="shared" si="0"/>
        <v>2582.8216666666663</v>
      </c>
    </row>
    <row r="8" spans="1:6" x14ac:dyDescent="0.35">
      <c r="A8" s="4" t="s">
        <v>20</v>
      </c>
      <c r="B8" s="6">
        <v>514.6538888888889</v>
      </c>
      <c r="C8" s="6">
        <v>1979.6166666666663</v>
      </c>
      <c r="D8" s="6">
        <v>381.0986111111111</v>
      </c>
      <c r="E8" s="15">
        <v>9.9166666666666653E-2</v>
      </c>
      <c r="F8" s="5">
        <f t="shared" si="0"/>
        <v>2875.4683333333332</v>
      </c>
    </row>
    <row r="9" spans="1:6" x14ac:dyDescent="0.35">
      <c r="A9" s="4" t="s">
        <v>25</v>
      </c>
      <c r="B9" s="6">
        <v>6400</v>
      </c>
      <c r="C9" s="6">
        <v>725.35222222222217</v>
      </c>
      <c r="D9" s="6">
        <v>51.956666666666663</v>
      </c>
      <c r="E9" s="15">
        <v>0.47972222222222227</v>
      </c>
      <c r="F9" s="5">
        <f t="shared" si="0"/>
        <v>7177.7886111111111</v>
      </c>
    </row>
    <row r="10" spans="1:6" x14ac:dyDescent="0.35">
      <c r="A10" s="4" t="s">
        <v>44</v>
      </c>
      <c r="B10" s="6">
        <v>1183.6666666666667</v>
      </c>
      <c r="C10" s="6">
        <v>2273.5666666666666</v>
      </c>
      <c r="D10" s="6">
        <v>153.04527777777778</v>
      </c>
      <c r="E10" s="15">
        <v>0.32972222222222225</v>
      </c>
      <c r="F10" s="5">
        <f t="shared" si="0"/>
        <v>3610.6083333333336</v>
      </c>
    </row>
    <row r="11" spans="1:6" x14ac:dyDescent="0.35">
      <c r="F11" s="27">
        <f>SUM(F5:F10)</f>
        <v>19170.025277777779</v>
      </c>
    </row>
    <row r="12" spans="1:6" x14ac:dyDescent="0.35">
      <c r="A12" s="10" t="s">
        <v>35</v>
      </c>
      <c r="B12" s="10" t="s">
        <v>36</v>
      </c>
      <c r="C12" s="10" t="s">
        <v>37</v>
      </c>
      <c r="D12" s="10" t="s">
        <v>38</v>
      </c>
      <c r="E12" s="14" t="s">
        <v>52</v>
      </c>
    </row>
    <row r="13" spans="1:6" x14ac:dyDescent="0.35">
      <c r="A13" s="21">
        <v>673143040</v>
      </c>
      <c r="B13" s="23">
        <f>A13/1000</f>
        <v>673143.04</v>
      </c>
      <c r="C13" s="26">
        <v>19292.883000000002</v>
      </c>
      <c r="D13" s="21">
        <v>143741</v>
      </c>
      <c r="E13" s="22">
        <f>(D13/B13)*100</f>
        <v>21.353708121233787</v>
      </c>
    </row>
    <row r="15" spans="1:6" x14ac:dyDescent="0.35">
      <c r="A15" s="5"/>
      <c r="B15" s="10" t="s">
        <v>40</v>
      </c>
      <c r="C15" s="10" t="s">
        <v>41</v>
      </c>
      <c r="D15" s="10" t="s">
        <v>42</v>
      </c>
      <c r="E15" s="14" t="s">
        <v>43</v>
      </c>
      <c r="F15" s="10" t="s">
        <v>46</v>
      </c>
    </row>
    <row r="16" spans="1:6" x14ac:dyDescent="0.35">
      <c r="A16" s="4" t="s">
        <v>0</v>
      </c>
      <c r="B16" s="5">
        <v>447.63361111111112</v>
      </c>
      <c r="C16" s="5">
        <v>765.85500000000002</v>
      </c>
      <c r="D16" s="5">
        <v>27.144166666666663</v>
      </c>
      <c r="E16" s="8">
        <v>5.0833333333333328E-2</v>
      </c>
      <c r="F16" s="5">
        <f t="shared" ref="F16:F21" si="1">SUM(B16:E16)</f>
        <v>1240.6836111111111</v>
      </c>
    </row>
    <row r="17" spans="1:6" x14ac:dyDescent="0.35">
      <c r="A17" s="4" t="s">
        <v>5</v>
      </c>
      <c r="B17" s="5">
        <v>289.76583333333332</v>
      </c>
      <c r="C17" s="5">
        <v>1324.8833333333334</v>
      </c>
      <c r="D17" s="5">
        <v>80.351111111111109</v>
      </c>
      <c r="E17" s="8">
        <v>8.1666666666666679E-2</v>
      </c>
      <c r="F17" s="5">
        <f t="shared" si="1"/>
        <v>1695.0819444444446</v>
      </c>
    </row>
    <row r="18" spans="1:6" x14ac:dyDescent="0.35">
      <c r="A18" s="4" t="s">
        <v>10</v>
      </c>
      <c r="B18" s="5">
        <v>364.39888888888891</v>
      </c>
      <c r="C18" s="5">
        <v>2119.0333333333333</v>
      </c>
      <c r="D18" s="5">
        <v>119.19805555555556</v>
      </c>
      <c r="E18" s="8">
        <v>8.8333333333333333E-2</v>
      </c>
      <c r="F18" s="5">
        <f t="shared" si="1"/>
        <v>2602.7186111111109</v>
      </c>
    </row>
    <row r="19" spans="1:6" x14ac:dyDescent="0.35">
      <c r="A19" s="4" t="s">
        <v>20</v>
      </c>
      <c r="B19" s="5">
        <v>520.42694444444442</v>
      </c>
      <c r="C19" s="5">
        <v>1991.9666666666667</v>
      </c>
      <c r="D19" s="5">
        <v>381.10527777777776</v>
      </c>
      <c r="E19" s="8">
        <v>9.9166666666666653E-2</v>
      </c>
      <c r="F19" s="5">
        <f t="shared" si="1"/>
        <v>2893.5980555555557</v>
      </c>
    </row>
    <row r="20" spans="1:6" x14ac:dyDescent="0.35">
      <c r="A20" s="4" t="s">
        <v>25</v>
      </c>
      <c r="B20" s="5">
        <v>6443.6333333333332</v>
      </c>
      <c r="C20" s="5">
        <v>728.60888888888894</v>
      </c>
      <c r="D20" s="5">
        <v>51.963055555555556</v>
      </c>
      <c r="E20" s="8">
        <v>0.47972222222222227</v>
      </c>
      <c r="F20" s="5">
        <f t="shared" si="1"/>
        <v>7224.6850000000004</v>
      </c>
    </row>
    <row r="21" spans="1:6" x14ac:dyDescent="0.35">
      <c r="A21" s="4" t="s">
        <v>44</v>
      </c>
      <c r="B21" s="5">
        <v>1191.2833333333333</v>
      </c>
      <c r="C21" s="5">
        <v>2282.8666666666668</v>
      </c>
      <c r="D21" s="5">
        <v>153.10138888888889</v>
      </c>
      <c r="E21" s="8">
        <v>0.32972222222222225</v>
      </c>
      <c r="F21" s="5">
        <f t="shared" si="1"/>
        <v>3627.5811111111111</v>
      </c>
    </row>
    <row r="22" spans="1:6" x14ac:dyDescent="0.35">
      <c r="F22" s="27">
        <f>SUM(F16:F21)</f>
        <v>19284.348333333335</v>
      </c>
    </row>
    <row r="23" spans="1:6" x14ac:dyDescent="0.35">
      <c r="A23" t="s">
        <v>45</v>
      </c>
    </row>
    <row r="24" spans="1:6" x14ac:dyDescent="0.35">
      <c r="A24" s="5"/>
      <c r="B24" s="10" t="s">
        <v>40</v>
      </c>
      <c r="C24" s="10" t="s">
        <v>41</v>
      </c>
      <c r="D24" s="10" t="s">
        <v>42</v>
      </c>
      <c r="E24" s="10" t="s">
        <v>43</v>
      </c>
      <c r="F24" s="10" t="s">
        <v>46</v>
      </c>
    </row>
    <row r="25" spans="1:6" x14ac:dyDescent="0.35">
      <c r="A25" s="4" t="s">
        <v>0</v>
      </c>
      <c r="B25" s="5">
        <f>(B16-B5)*60</f>
        <v>144.71666666666579</v>
      </c>
      <c r="C25" s="5">
        <f>(C16-C5)*60</f>
        <v>75.333333333335304</v>
      </c>
      <c r="D25" s="5">
        <f>(D16-D5)*60</f>
        <v>0.48333333333303585</v>
      </c>
      <c r="E25" s="5">
        <f>(E16-E5)*60</f>
        <v>0</v>
      </c>
      <c r="F25" s="5"/>
    </row>
    <row r="26" spans="1:6" x14ac:dyDescent="0.35">
      <c r="A26" s="4" t="s">
        <v>5</v>
      </c>
      <c r="B26" s="5">
        <f>(B17-B6)*60</f>
        <v>211.88333333333389</v>
      </c>
      <c r="C26" s="5">
        <f>(C17-C6)*60</f>
        <v>312.00000000000273</v>
      </c>
      <c r="D26" s="5">
        <f>(D17-D6)*60</f>
        <v>1.216666666666697</v>
      </c>
      <c r="E26" s="5">
        <f>(E17-E6)*60</f>
        <v>0</v>
      </c>
      <c r="F26" s="5"/>
    </row>
    <row r="27" spans="1:6" x14ac:dyDescent="0.35">
      <c r="A27" s="4" t="s">
        <v>10</v>
      </c>
      <c r="B27" s="5">
        <f>(B18-B7)*60</f>
        <v>383.41666666666697</v>
      </c>
      <c r="C27" s="5">
        <f>(C18-C7)*60</f>
        <v>810</v>
      </c>
      <c r="D27" s="5">
        <f>(D18-D7)*60</f>
        <v>0.3999999999996362</v>
      </c>
      <c r="E27" s="5">
        <f>(E18-E7)*60</f>
        <v>0</v>
      </c>
      <c r="F27" s="5"/>
    </row>
    <row r="28" spans="1:6" x14ac:dyDescent="0.35">
      <c r="A28" s="4" t="s">
        <v>20</v>
      </c>
      <c r="B28" s="5">
        <f>(B19-B8)*60</f>
        <v>346.38333333333094</v>
      </c>
      <c r="C28" s="5">
        <f>(C19-C8)*60</f>
        <v>741.00000000002183</v>
      </c>
      <c r="D28" s="5">
        <f>(D19-D8)*60</f>
        <v>0.3999999999996362</v>
      </c>
      <c r="E28" s="5">
        <f>(E19-E8)*60</f>
        <v>0</v>
      </c>
      <c r="F28" s="5"/>
    </row>
    <row r="29" spans="1:6" x14ac:dyDescent="0.35">
      <c r="A29" s="4" t="s">
        <v>25</v>
      </c>
      <c r="B29" s="5">
        <f>(B20-B9)*60</f>
        <v>2617.9999999999927</v>
      </c>
      <c r="C29" s="5">
        <f>(C20-C9)*60</f>
        <v>195.40000000000646</v>
      </c>
      <c r="D29" s="5">
        <f>(D20-D9)*60</f>
        <v>0.38333333333355313</v>
      </c>
      <c r="E29" s="5">
        <f>(E20-E9)*60</f>
        <v>0</v>
      </c>
      <c r="F29" s="5"/>
    </row>
    <row r="30" spans="1:6" x14ac:dyDescent="0.35">
      <c r="A30" s="4" t="s">
        <v>44</v>
      </c>
      <c r="B30" s="5">
        <f>(B21-B10)*60</f>
        <v>456.99999999999363</v>
      </c>
      <c r="C30" s="5">
        <f>(C21-C10)*60</f>
        <v>558.00000000001091</v>
      </c>
      <c r="D30" s="5">
        <f>(D21-D10)*60</f>
        <v>3.3666666666664469</v>
      </c>
      <c r="E30" s="5">
        <f>(E21-E10)*60</f>
        <v>0</v>
      </c>
      <c r="F30" s="5"/>
    </row>
    <row r="31" spans="1:6" x14ac:dyDescent="0.35">
      <c r="A31" s="4" t="s">
        <v>47</v>
      </c>
      <c r="B31" s="5">
        <f>SUM(B25:B30)/60</f>
        <v>69.356666666666399</v>
      </c>
      <c r="C31" s="5">
        <f>SUM(C25:C30)/60</f>
        <v>44.862222222222954</v>
      </c>
      <c r="D31" s="5">
        <f>SUM(D25:D30)/60</f>
        <v>0.10416666666665009</v>
      </c>
      <c r="E31" s="5">
        <f>SUM(E25:E30)/60</f>
        <v>0</v>
      </c>
      <c r="F31" s="29">
        <f>SUM(B31:E31)</f>
        <v>114.32305555555601</v>
      </c>
    </row>
    <row r="32" spans="1:6" x14ac:dyDescent="0.35">
      <c r="A32" s="4" t="s">
        <v>48</v>
      </c>
      <c r="B32" s="7">
        <f>100*(B31/$F$31)</f>
        <v>60.667261148353482</v>
      </c>
      <c r="C32" s="25">
        <f>100*(C31/$F$31)</f>
        <v>39.24162278922109</v>
      </c>
      <c r="D32" s="25">
        <f>100*(D31/$F$31)</f>
        <v>9.111606242542182E-2</v>
      </c>
      <c r="E32" s="5">
        <f>100*(E31/$F$31)</f>
        <v>0</v>
      </c>
      <c r="F32" s="7">
        <f>SUM(B32:E32)</f>
        <v>100</v>
      </c>
    </row>
    <row r="34" spans="1:6" x14ac:dyDescent="0.35">
      <c r="A34" s="5"/>
      <c r="B34" s="9" t="s">
        <v>36</v>
      </c>
      <c r="C34" s="9" t="s">
        <v>37</v>
      </c>
      <c r="D34" s="9" t="s">
        <v>49</v>
      </c>
      <c r="E34" s="17" t="s">
        <v>39</v>
      </c>
      <c r="F34" s="16"/>
    </row>
    <row r="35" spans="1:6" x14ac:dyDescent="0.35">
      <c r="A35" s="13" t="s">
        <v>50</v>
      </c>
      <c r="B35" s="23">
        <f>B13-B2</f>
        <v>0</v>
      </c>
      <c r="C35" s="29">
        <f>C13-C2</f>
        <v>114.36700000000201</v>
      </c>
      <c r="D35" s="7">
        <f>D13-D2</f>
        <v>726</v>
      </c>
      <c r="E35" s="12" t="e">
        <f>(D35/B35)*100</f>
        <v>#DIV/0!</v>
      </c>
      <c r="F35" s="2"/>
    </row>
  </sheetData>
  <mergeCells count="1">
    <mergeCell ref="E34:F34"/>
  </mergeCells>
  <printOptions horizontalCentered="1"/>
  <pageMargins left="0.6692913385826772" right="0.6692913385826772" top="0.6692913385826772" bottom="0.6692913385826772" header="0.27559055118110237" footer="0.2755905511811023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5F46-B56F-4CAD-8062-3933A2EE0232}">
  <dimension ref="A1:G41"/>
  <sheetViews>
    <sheetView zoomScale="160" zoomScaleNormal="160" workbookViewId="0">
      <selection activeCell="H11" sqref="H11"/>
    </sheetView>
  </sheetViews>
  <sheetFormatPr defaultRowHeight="14.5" x14ac:dyDescent="0.35"/>
  <cols>
    <col min="1" max="1" width="11" customWidth="1"/>
    <col min="4" max="4" width="11.1796875" customWidth="1"/>
    <col min="5" max="5" width="10.36328125" customWidth="1"/>
    <col min="6" max="6" width="10.6328125" customWidth="1"/>
    <col min="7" max="7" width="10.81640625" customWidth="1"/>
  </cols>
  <sheetData>
    <row r="1" spans="1:7" x14ac:dyDescent="0.35">
      <c r="A1" s="3">
        <v>44502</v>
      </c>
    </row>
    <row r="2" spans="1:7" x14ac:dyDescent="0.35">
      <c r="A2" s="18" t="s">
        <v>59</v>
      </c>
      <c r="B2" s="18" t="s">
        <v>0</v>
      </c>
      <c r="C2" s="18" t="s">
        <v>59</v>
      </c>
      <c r="D2" s="18" t="s">
        <v>60</v>
      </c>
      <c r="E2" s="18" t="s">
        <v>61</v>
      </c>
      <c r="F2" s="18" t="s">
        <v>62</v>
      </c>
      <c r="G2" s="18" t="s">
        <v>4</v>
      </c>
    </row>
    <row r="3" spans="1:7" x14ac:dyDescent="0.35">
      <c r="A3" s="18" t="s">
        <v>59</v>
      </c>
      <c r="B3" s="18" t="s">
        <v>5</v>
      </c>
      <c r="C3" s="18" t="s">
        <v>59</v>
      </c>
      <c r="D3" s="18" t="s">
        <v>63</v>
      </c>
      <c r="E3" s="18" t="s">
        <v>64</v>
      </c>
      <c r="F3" s="18" t="s">
        <v>65</v>
      </c>
      <c r="G3" s="18" t="s">
        <v>9</v>
      </c>
    </row>
    <row r="4" spans="1:7" x14ac:dyDescent="0.35">
      <c r="A4" s="18" t="s">
        <v>59</v>
      </c>
      <c r="B4" s="18" t="s">
        <v>10</v>
      </c>
      <c r="C4" s="18" t="s">
        <v>59</v>
      </c>
      <c r="D4" s="18" t="s">
        <v>66</v>
      </c>
      <c r="E4" s="18" t="s">
        <v>67</v>
      </c>
      <c r="F4" s="18" t="s">
        <v>68</v>
      </c>
      <c r="G4" s="18" t="s">
        <v>14</v>
      </c>
    </row>
    <row r="5" spans="1:7" x14ac:dyDescent="0.35">
      <c r="A5" s="18" t="s">
        <v>53</v>
      </c>
      <c r="B5" s="18" t="s">
        <v>54</v>
      </c>
      <c r="C5" s="18" t="s">
        <v>55</v>
      </c>
      <c r="D5" s="18" t="s">
        <v>56</v>
      </c>
      <c r="E5" s="18" t="s">
        <v>57</v>
      </c>
      <c r="F5" s="18" t="s">
        <v>55</v>
      </c>
      <c r="G5" s="18"/>
    </row>
    <row r="6" spans="1:7" x14ac:dyDescent="0.35">
      <c r="A6" s="18" t="s">
        <v>58</v>
      </c>
      <c r="B6" s="18"/>
      <c r="C6" s="18"/>
      <c r="D6" s="18"/>
      <c r="E6" s="18"/>
      <c r="F6" s="18"/>
      <c r="G6" s="18"/>
    </row>
    <row r="7" spans="1:7" x14ac:dyDescent="0.35">
      <c r="A7" s="18" t="s">
        <v>59</v>
      </c>
      <c r="B7" s="18" t="s">
        <v>20</v>
      </c>
      <c r="C7" s="18" t="s">
        <v>59</v>
      </c>
      <c r="D7" s="18" t="s">
        <v>69</v>
      </c>
      <c r="E7" s="18" t="s">
        <v>70</v>
      </c>
      <c r="F7" s="18" t="s">
        <v>71</v>
      </c>
      <c r="G7" s="18" t="s">
        <v>24</v>
      </c>
    </row>
    <row r="8" spans="1:7" x14ac:dyDescent="0.35">
      <c r="A8" s="18" t="s">
        <v>59</v>
      </c>
      <c r="B8" s="18" t="s">
        <v>25</v>
      </c>
      <c r="C8" s="18" t="s">
        <v>59</v>
      </c>
      <c r="D8" s="18" t="s">
        <v>72</v>
      </c>
      <c r="E8" s="18" t="s">
        <v>73</v>
      </c>
      <c r="F8" s="18" t="s">
        <v>74</v>
      </c>
      <c r="G8" s="18" t="s">
        <v>29</v>
      </c>
    </row>
    <row r="9" spans="1:7" x14ac:dyDescent="0.35">
      <c r="A9" s="18" t="s">
        <v>59</v>
      </c>
      <c r="B9" s="18" t="s">
        <v>30</v>
      </c>
      <c r="C9" s="18" t="s">
        <v>59</v>
      </c>
      <c r="D9" s="18" t="s">
        <v>75</v>
      </c>
      <c r="E9" s="18" t="s">
        <v>76</v>
      </c>
      <c r="F9" s="18" t="s">
        <v>77</v>
      </c>
      <c r="G9" s="18" t="s">
        <v>34</v>
      </c>
    </row>
    <row r="11" spans="1:7" x14ac:dyDescent="0.35">
      <c r="A11" s="19" t="s">
        <v>59</v>
      </c>
      <c r="B11" s="19" t="s">
        <v>0</v>
      </c>
      <c r="C11" s="19" t="s">
        <v>59</v>
      </c>
      <c r="D11" s="19">
        <f>(INT(HHOD/24)+TIME(HHOD,MMIN,SSEK))*24</f>
        <v>445.22166666666669</v>
      </c>
      <c r="E11" s="19">
        <f>(INT(HHOD/24)+TIME(HHOD,MMIN,SSEK))*24</f>
        <v>764.59944444444443</v>
      </c>
      <c r="F11" s="19">
        <f>(INT(HHOD/24)+TIME(HHOD,MMIN,SSEK))*24</f>
        <v>27.136111111111113</v>
      </c>
      <c r="G11" s="19">
        <f>(INT(HHOD/24)+TIME(HHOD,MMIN,SSEK))*24</f>
        <v>5.0833333333333328E-2</v>
      </c>
    </row>
    <row r="12" spans="1:7" x14ac:dyDescent="0.35">
      <c r="A12" s="19" t="s">
        <v>59</v>
      </c>
      <c r="B12" s="19" t="s">
        <v>5</v>
      </c>
      <c r="C12" s="19" t="s">
        <v>59</v>
      </c>
      <c r="D12" s="19">
        <f>(INT(HHOD/24)+TIME(HHOD,MMIN,SSEK))*24</f>
        <v>286.23444444444442</v>
      </c>
      <c r="E12" s="19">
        <f>(INT(HHOD/24)+TIME(HHOD,MMIN,SSEK))*24</f>
        <v>1319.6833333333334</v>
      </c>
      <c r="F12" s="19">
        <f>(INT(HHOD/24)+TIME(HHOD,MMIN,SSEK))*24</f>
        <v>80.330833333333331</v>
      </c>
      <c r="G12" s="19">
        <f>(INT(HHOD/24)+TIME(HHOD,MMIN,SSEK))*24</f>
        <v>8.1666666666666679E-2</v>
      </c>
    </row>
    <row r="13" spans="1:7" x14ac:dyDescent="0.35">
      <c r="A13" s="19" t="s">
        <v>59</v>
      </c>
      <c r="B13" s="19" t="s">
        <v>10</v>
      </c>
      <c r="C13" s="19" t="s">
        <v>59</v>
      </c>
      <c r="D13" s="19">
        <f>(INT(HHOD/24)+TIME(HHOD,MMIN,SSEK))*24</f>
        <v>358.00861111111112</v>
      </c>
      <c r="E13" s="19">
        <f>(INT(HHOD/24)+TIME(HHOD,MMIN,SSEK))*24</f>
        <v>2105.5333333333333</v>
      </c>
      <c r="F13" s="19">
        <f>(INT(HHOD/24)+TIME(HHOD,MMIN,SSEK))*24</f>
        <v>119.19138888888889</v>
      </c>
      <c r="G13" s="19">
        <f>(INT(HHOD/24)+TIME(HHOD,MMIN,SSEK))*24</f>
        <v>8.8333333333333333E-2</v>
      </c>
    </row>
    <row r="14" spans="1:7" x14ac:dyDescent="0.35">
      <c r="A14" s="19" t="s">
        <v>53</v>
      </c>
      <c r="B14" s="19" t="s">
        <v>54</v>
      </c>
      <c r="C14" s="19" t="s">
        <v>55</v>
      </c>
      <c r="D14" s="19"/>
      <c r="E14" s="19"/>
      <c r="F14" s="19"/>
      <c r="G14" s="19"/>
    </row>
    <row r="15" spans="1:7" x14ac:dyDescent="0.35">
      <c r="A15" s="19" t="s">
        <v>58</v>
      </c>
      <c r="B15" s="19"/>
      <c r="C15" s="19"/>
      <c r="D15" s="19"/>
      <c r="E15" s="19"/>
      <c r="F15" s="19"/>
      <c r="G15" s="19"/>
    </row>
    <row r="16" spans="1:7" x14ac:dyDescent="0.35">
      <c r="A16" s="19" t="s">
        <v>59</v>
      </c>
      <c r="B16" s="19" t="s">
        <v>20</v>
      </c>
      <c r="C16" s="19" t="s">
        <v>59</v>
      </c>
      <c r="D16" s="19">
        <f>(INT(HHOD/24)+TIME(HHOD,MMIN,SSEK))*24</f>
        <v>514.6538888888889</v>
      </c>
      <c r="E16" s="19">
        <f>(INT(HHOD/24)+TIME(HHOD,MMIN,SSEK))*24</f>
        <v>1979.6166666666663</v>
      </c>
      <c r="F16" s="19">
        <f>(INT(HHOD/24)+TIME(HHOD,MMIN,SSEK))*24</f>
        <v>381.0986111111111</v>
      </c>
      <c r="G16" s="19">
        <f>(INT(HHOD/24)+TIME(HHOD,MMIN,SSEK))*24</f>
        <v>9.9166666666666653E-2</v>
      </c>
    </row>
    <row r="17" spans="1:7" x14ac:dyDescent="0.35">
      <c r="A17" s="19" t="s">
        <v>59</v>
      </c>
      <c r="B17" s="19" t="s">
        <v>25</v>
      </c>
      <c r="C17" s="19" t="s">
        <v>59</v>
      </c>
      <c r="D17" s="19">
        <f>(INT(HHOD/24)+TIME(HHOD,MMIN,SSEK))*24</f>
        <v>6400</v>
      </c>
      <c r="E17" s="19">
        <f>(INT(HHOD/24)+TIME(HHOD,MMIN,SSEK))*24</f>
        <v>725.35222222222217</v>
      </c>
      <c r="F17" s="19">
        <f>(INT(HHOD/24)+TIME(HHOD,MMIN,SSEK))*24</f>
        <v>51.956666666666663</v>
      </c>
      <c r="G17" s="19">
        <f>(INT(HHOD/24)+TIME(HHOD,MMIN,SSEK))*24</f>
        <v>0.47972222222222227</v>
      </c>
    </row>
    <row r="18" spans="1:7" x14ac:dyDescent="0.35">
      <c r="A18" s="19" t="s">
        <v>59</v>
      </c>
      <c r="B18" s="19" t="s">
        <v>30</v>
      </c>
      <c r="C18" s="19" t="s">
        <v>59</v>
      </c>
      <c r="D18" s="19">
        <f>(INT(HHOD/24)+TIME(HHOD,MMIN,SSEK))*24</f>
        <v>1183.6666666666667</v>
      </c>
      <c r="E18" s="19">
        <f>(INT(HHOD/24)+TIME(HHOD,MMIN,SSEK))*24</f>
        <v>2273.5666666666666</v>
      </c>
      <c r="F18" s="19">
        <f>(INT(HHOD/24)+TIME(HHOD,MMIN,SSEK))*24</f>
        <v>153.04527777777778</v>
      </c>
      <c r="G18" s="19">
        <f>(INT(HHOD/24)+TIME(HHOD,MMIN,SSEK))*24</f>
        <v>0.32972222222222225</v>
      </c>
    </row>
    <row r="19" spans="1:7" x14ac:dyDescent="0.35">
      <c r="A19" s="19"/>
      <c r="B19" s="19"/>
      <c r="C19" s="19" t="s">
        <v>15</v>
      </c>
      <c r="D19" s="19" t="s">
        <v>16</v>
      </c>
      <c r="E19" s="19" t="s">
        <v>17</v>
      </c>
      <c r="F19" s="19" t="s">
        <v>18</v>
      </c>
      <c r="G19" s="19" t="s">
        <v>19</v>
      </c>
    </row>
    <row r="23" spans="1:7" x14ac:dyDescent="0.35">
      <c r="A23" s="3">
        <v>44530</v>
      </c>
    </row>
    <row r="24" spans="1:7" x14ac:dyDescent="0.35">
      <c r="A24" s="18" t="s">
        <v>59</v>
      </c>
      <c r="B24" s="18" t="s">
        <v>0</v>
      </c>
      <c r="C24" s="18" t="s">
        <v>59</v>
      </c>
      <c r="D24" s="18" t="s">
        <v>1</v>
      </c>
      <c r="E24" s="18" t="s">
        <v>2</v>
      </c>
      <c r="F24" s="18" t="s">
        <v>3</v>
      </c>
      <c r="G24" s="18" t="s">
        <v>4</v>
      </c>
    </row>
    <row r="25" spans="1:7" x14ac:dyDescent="0.35">
      <c r="A25" s="18" t="s">
        <v>59</v>
      </c>
      <c r="B25" s="18" t="s">
        <v>5</v>
      </c>
      <c r="C25" s="18" t="s">
        <v>59</v>
      </c>
      <c r="D25" s="18" t="s">
        <v>6</v>
      </c>
      <c r="E25" s="18" t="s">
        <v>7</v>
      </c>
      <c r="F25" s="18" t="s">
        <v>8</v>
      </c>
      <c r="G25" s="18" t="s">
        <v>9</v>
      </c>
    </row>
    <row r="26" spans="1:7" x14ac:dyDescent="0.35">
      <c r="A26" s="18" t="s">
        <v>59</v>
      </c>
      <c r="B26" s="18" t="s">
        <v>10</v>
      </c>
      <c r="C26" s="18" t="s">
        <v>59</v>
      </c>
      <c r="D26" s="18" t="s">
        <v>11</v>
      </c>
      <c r="E26" s="18" t="s">
        <v>12</v>
      </c>
      <c r="F26" s="18" t="s">
        <v>13</v>
      </c>
      <c r="G26" s="18" t="s">
        <v>14</v>
      </c>
    </row>
    <row r="27" spans="1:7" x14ac:dyDescent="0.35">
      <c r="A27" s="18" t="s">
        <v>53</v>
      </c>
      <c r="B27" s="18" t="s">
        <v>54</v>
      </c>
      <c r="C27" s="18" t="s">
        <v>55</v>
      </c>
      <c r="D27" s="18" t="s">
        <v>56</v>
      </c>
      <c r="E27" s="18" t="s">
        <v>57</v>
      </c>
      <c r="F27" s="18" t="s">
        <v>55</v>
      </c>
      <c r="G27" s="18"/>
    </row>
    <row r="28" spans="1:7" x14ac:dyDescent="0.35">
      <c r="A28" s="18" t="s">
        <v>58</v>
      </c>
      <c r="B28" s="18"/>
      <c r="C28" s="18"/>
      <c r="D28" s="18"/>
      <c r="E28" s="18"/>
      <c r="F28" s="18"/>
      <c r="G28" s="18"/>
    </row>
    <row r="29" spans="1:7" x14ac:dyDescent="0.35">
      <c r="A29" s="18" t="s">
        <v>59</v>
      </c>
      <c r="B29" s="18" t="s">
        <v>20</v>
      </c>
      <c r="C29" s="18" t="s">
        <v>59</v>
      </c>
      <c r="D29" s="18" t="s">
        <v>21</v>
      </c>
      <c r="E29" s="18" t="s">
        <v>22</v>
      </c>
      <c r="F29" s="18" t="s">
        <v>23</v>
      </c>
      <c r="G29" s="18" t="s">
        <v>24</v>
      </c>
    </row>
    <row r="30" spans="1:7" x14ac:dyDescent="0.35">
      <c r="A30" s="18" t="s">
        <v>59</v>
      </c>
      <c r="B30" s="18" t="s">
        <v>25</v>
      </c>
      <c r="C30" s="18" t="s">
        <v>59</v>
      </c>
      <c r="D30" s="18" t="s">
        <v>26</v>
      </c>
      <c r="E30" s="18" t="s">
        <v>27</v>
      </c>
      <c r="F30" s="18" t="s">
        <v>28</v>
      </c>
      <c r="G30" s="18" t="s">
        <v>29</v>
      </c>
    </row>
    <row r="31" spans="1:7" x14ac:dyDescent="0.35">
      <c r="A31" s="18" t="s">
        <v>59</v>
      </c>
      <c r="B31" s="18" t="s">
        <v>30</v>
      </c>
      <c r="C31" s="18" t="s">
        <v>59</v>
      </c>
      <c r="D31" s="18" t="s">
        <v>31</v>
      </c>
      <c r="E31" s="18" t="s">
        <v>32</v>
      </c>
      <c r="F31" s="18" t="s">
        <v>33</v>
      </c>
      <c r="G31" s="18" t="s">
        <v>34</v>
      </c>
    </row>
    <row r="33" spans="1:7" x14ac:dyDescent="0.35">
      <c r="A33" s="19" t="s">
        <v>59</v>
      </c>
      <c r="B33" s="19" t="s">
        <v>0</v>
      </c>
      <c r="C33" s="19" t="s">
        <v>59</v>
      </c>
      <c r="D33" s="19">
        <f>(INT(HHOD/24)+TIME(HHOD,MMIN,SSEK))*24</f>
        <v>447.63361111111112</v>
      </c>
      <c r="E33" s="19">
        <f>(INT(HHOD/24)+TIME(HHOD,MMIN,SSEK))*24</f>
        <v>765.85500000000002</v>
      </c>
      <c r="F33" s="19">
        <f>(INT(HHOD/24)+TIME(HHOD,MMIN,SSEK))*24</f>
        <v>27.144166666666663</v>
      </c>
      <c r="G33" s="19">
        <f>(INT(HHOD/24)+TIME(HHOD,MMIN,SSEK))*24</f>
        <v>5.0833333333333328E-2</v>
      </c>
    </row>
    <row r="34" spans="1:7" x14ac:dyDescent="0.35">
      <c r="A34" s="19" t="s">
        <v>59</v>
      </c>
      <c r="B34" s="19" t="s">
        <v>5</v>
      </c>
      <c r="C34" s="19" t="s">
        <v>59</v>
      </c>
      <c r="D34" s="19">
        <f>(INT(HHOD/24)+TIME(HHOD,MMIN,SSEK))*24</f>
        <v>289.76583333333332</v>
      </c>
      <c r="E34" s="19">
        <f>(INT(HHOD/24)+TIME(HHOD,MMIN,SSEK))*24</f>
        <v>1324.8833333333334</v>
      </c>
      <c r="F34" s="19">
        <f>(INT(HHOD/24)+TIME(HHOD,MMIN,SSEK))*24</f>
        <v>80.351111111111109</v>
      </c>
      <c r="G34" s="19">
        <f>(INT(HHOD/24)+TIME(HHOD,MMIN,SSEK))*24</f>
        <v>8.1666666666666679E-2</v>
      </c>
    </row>
    <row r="35" spans="1:7" x14ac:dyDescent="0.35">
      <c r="A35" s="19" t="s">
        <v>59</v>
      </c>
      <c r="B35" s="19" t="s">
        <v>10</v>
      </c>
      <c r="C35" s="19" t="s">
        <v>59</v>
      </c>
      <c r="D35" s="19">
        <f>(INT(HHOD/24)+TIME(HHOD,MMIN,SSEK))*24</f>
        <v>364.39888888888891</v>
      </c>
      <c r="E35" s="19">
        <f>(INT(HHOD/24)+TIME(HHOD,MMIN,SSEK))*24</f>
        <v>2119.0333333333333</v>
      </c>
      <c r="F35" s="19">
        <f>(INT(HHOD/24)+TIME(HHOD,MMIN,SSEK))*24</f>
        <v>119.19805555555556</v>
      </c>
      <c r="G35" s="19">
        <f>(INT(HHOD/24)+TIME(HHOD,MMIN,SSEK))*24</f>
        <v>8.8333333333333333E-2</v>
      </c>
    </row>
    <row r="36" spans="1:7" x14ac:dyDescent="0.35">
      <c r="A36" s="19" t="s">
        <v>53</v>
      </c>
      <c r="B36" s="19" t="s">
        <v>54</v>
      </c>
      <c r="C36" s="19" t="s">
        <v>55</v>
      </c>
      <c r="D36" s="19"/>
      <c r="E36" s="19"/>
      <c r="F36" s="19"/>
      <c r="G36" s="19"/>
    </row>
    <row r="37" spans="1:7" x14ac:dyDescent="0.35">
      <c r="A37" s="19" t="s">
        <v>58</v>
      </c>
      <c r="B37" s="19"/>
      <c r="C37" s="19"/>
      <c r="D37" s="19"/>
      <c r="E37" s="19"/>
      <c r="F37" s="19"/>
      <c r="G37" s="19"/>
    </row>
    <row r="38" spans="1:7" x14ac:dyDescent="0.35">
      <c r="A38" s="19" t="s">
        <v>59</v>
      </c>
      <c r="B38" s="19" t="s">
        <v>20</v>
      </c>
      <c r="C38" s="19" t="s">
        <v>59</v>
      </c>
      <c r="D38" s="19">
        <f>(INT(HHOD/24)+TIME(HHOD,MMIN,SSEK))*24</f>
        <v>520.42694444444442</v>
      </c>
      <c r="E38" s="19">
        <f>(INT(HHOD/24)+TIME(HHOD,MMIN,SSEK))*24</f>
        <v>1991.9666666666667</v>
      </c>
      <c r="F38" s="19">
        <f>(INT(HHOD/24)+TIME(HHOD,MMIN,SSEK))*24</f>
        <v>381.10527777777776</v>
      </c>
      <c r="G38" s="19">
        <f>(INT(HHOD/24)+TIME(HHOD,MMIN,SSEK))*24</f>
        <v>9.9166666666666653E-2</v>
      </c>
    </row>
    <row r="39" spans="1:7" x14ac:dyDescent="0.35">
      <c r="A39" s="19" t="s">
        <v>59</v>
      </c>
      <c r="B39" s="19" t="s">
        <v>25</v>
      </c>
      <c r="C39" s="19" t="s">
        <v>59</v>
      </c>
      <c r="D39" s="19">
        <f>(INT(HHOD/24)+TIME(HHOD,MMIN,SSEK))*24</f>
        <v>6443.6333333333332</v>
      </c>
      <c r="E39" s="19">
        <f>(INT(HHOD/24)+TIME(HHOD,MMIN,SSEK))*24</f>
        <v>728.60888888888894</v>
      </c>
      <c r="F39" s="19">
        <f>(INT(HHOD/24)+TIME(HHOD,MMIN,SSEK))*24</f>
        <v>51.963055555555556</v>
      </c>
      <c r="G39" s="19">
        <f>(INT(HHOD/24)+TIME(HHOD,MMIN,SSEK))*24</f>
        <v>0.47972222222222227</v>
      </c>
    </row>
    <row r="40" spans="1:7" x14ac:dyDescent="0.35">
      <c r="A40" s="19" t="s">
        <v>59</v>
      </c>
      <c r="B40" s="19" t="s">
        <v>30</v>
      </c>
      <c r="C40" s="19" t="s">
        <v>59</v>
      </c>
      <c r="D40" s="19">
        <f>(INT(HHOD/24)+TIME(HHOD,MMIN,SSEK))*24</f>
        <v>1191.2833333333333</v>
      </c>
      <c r="E40" s="19">
        <f>(INT(HHOD/24)+TIME(HHOD,MMIN,SSEK))*24</f>
        <v>2282.8666666666668</v>
      </c>
      <c r="F40" s="19">
        <f>(INT(HHOD/24)+TIME(HHOD,MMIN,SSEK))*24</f>
        <v>153.10138888888889</v>
      </c>
      <c r="G40" s="19">
        <f>(INT(HHOD/24)+TIME(HHOD,MMIN,SSEK))*24</f>
        <v>0.32972222222222225</v>
      </c>
    </row>
    <row r="41" spans="1:7" x14ac:dyDescent="0.35">
      <c r="A41" s="19"/>
      <c r="B41" s="19"/>
      <c r="C41" s="19" t="s">
        <v>15</v>
      </c>
      <c r="D41" s="19" t="s">
        <v>16</v>
      </c>
      <c r="E41" s="19" t="s">
        <v>17</v>
      </c>
      <c r="F41" s="19" t="s">
        <v>18</v>
      </c>
      <c r="G41" s="19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Štyl jazdy PO976DM</vt:lpstr>
      <vt:lpstr>Prepočet času</vt:lpstr>
      <vt:lpstr>THMS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Gujdan</dc:creator>
  <cp:lastModifiedBy>Gujdan</cp:lastModifiedBy>
  <cp:lastPrinted>2021-12-03T07:41:53Z</cp:lastPrinted>
  <dcterms:created xsi:type="dcterms:W3CDTF">2021-12-03T06:20:47Z</dcterms:created>
  <dcterms:modified xsi:type="dcterms:W3CDTF">2021-12-04T21:37:03Z</dcterms:modified>
</cp:coreProperties>
</file>