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S12K - konstrukční část" sheetId="1" r:id="rId1"/>
  </sheets>
  <definedNames>
    <definedName name="_xlnm._FilterDatabase" localSheetId="0">'PS12K - konstrukční část'!$C$2:$K$13</definedName>
    <definedName name="_xlnm._FilterDatabase_1">'PS12K - konstrukční část'!$C$2:$K$13</definedName>
    <definedName name="_xlnm._FilterDatabase_1_1">#REF!</definedName>
    <definedName name="_xlnm._FilterDatabase_10">#REF!</definedName>
    <definedName name="_xlnm._FilterDatabase_11">#REF!</definedName>
    <definedName name="_xlnm._FilterDatabase_12">#REF!</definedName>
    <definedName name="_xlnm._FilterDatabase_13">#REF!</definedName>
    <definedName name="_xlnm._FilterDatabase_14">#REF!</definedName>
    <definedName name="_xlnm._FilterDatabase_15">#REF!</definedName>
    <definedName name="_xlnm._FilterDatabase_16">#REF!</definedName>
    <definedName name="_xlnm._FilterDatabase_2">#REF!</definedName>
    <definedName name="_xlnm._FilterDatabase_3">#REF!</definedName>
    <definedName name="_xlnm._FilterDatabase_4">#REF!</definedName>
    <definedName name="_xlnm._FilterDatabase_5">#REF!</definedName>
    <definedName name="_xlnm._FilterDatabase_6">#REF!</definedName>
    <definedName name="_xlnm._FilterDatabase_7">#REF!</definedName>
    <definedName name="_xlnm._FilterDatabase_8">#REF!</definedName>
    <definedName name="_xlnm._FilterDatabase_9">#REF!</definedName>
    <definedName name="_xlnm.Print_Area" localSheetId="0">('PS12K - konstrukční část'!#REF!,'PS12K - konstrukční část'!$C$1:$K$13)</definedName>
    <definedName name="_xlnm.Print_Titles" localSheetId="0">'PS12K - konstrukční část'!#REF!</definedName>
    <definedName name="_xlnm.Print_Area" localSheetId="0">('PS12K - konstrukční část'!#REF!,'PS12K - konstrukční část'!$C$1:$K$13)</definedName>
  </definedNames>
  <calcPr fullCalcOnLoad="1"/>
</workbook>
</file>

<file path=xl/sharedStrings.xml><?xml version="1.0" encoding="utf-8"?>
<sst xmlns="http://schemas.openxmlformats.org/spreadsheetml/2006/main" count="111" uniqueCount="42">
  <si>
    <t>True</t>
  </si>
  <si>
    <t>D</t>
  </si>
  <si>
    <t>0</t>
  </si>
  <si>
    <t>1</t>
  </si>
  <si>
    <t>2</t>
  </si>
  <si>
    <t>-1</t>
  </si>
  <si>
    <t>Náklady soupisu celkem</t>
  </si>
  <si>
    <t>M</t>
  </si>
  <si>
    <t>Práce a dodávky M</t>
  </si>
  <si>
    <t>3</t>
  </si>
  <si>
    <t>ROZPOCET</t>
  </si>
  <si>
    <t>64</t>
  </si>
  <si>
    <t>_C</t>
  </si>
  <si>
    <t>MONTÁŽE</t>
  </si>
  <si>
    <t>K</t>
  </si>
  <si>
    <t>210113524</t>
  </si>
  <si>
    <t>Montáž vypínače 245kV - 3 pól.</t>
  </si>
  <si>
    <t>kus</t>
  </si>
  <si>
    <t>1361184337</t>
  </si>
  <si>
    <t>4</t>
  </si>
  <si>
    <t>2101140165</t>
  </si>
  <si>
    <t xml:space="preserve">Uvedení vypínače 245kV do provozu </t>
  </si>
  <si>
    <t>2099033102</t>
  </si>
  <si>
    <t>5</t>
  </si>
  <si>
    <t>210172556</t>
  </si>
  <si>
    <t>Montáž transformátorů měřících proudových (PTP) - 420kV</t>
  </si>
  <si>
    <t>-1566532298</t>
  </si>
  <si>
    <t>VV</t>
  </si>
  <si>
    <t>3 "ks - pole ADA08</t>
  </si>
  <si>
    <t>3 "ks - pole ADA11</t>
  </si>
  <si>
    <t>Součet</t>
  </si>
  <si>
    <t>6</t>
  </si>
  <si>
    <t>2101140026</t>
  </si>
  <si>
    <t>Seřízení stávajícího odpojovače s uzemňovačem 245kV - 1 pólový</t>
  </si>
  <si>
    <t>-1150408068</t>
  </si>
  <si>
    <t>3 "ks" * 9 "polí"</t>
  </si>
  <si>
    <t>zadávam</t>
  </si>
  <si>
    <t>potrebujem vypočítať</t>
  </si>
  <si>
    <t>jednotkové normohodiny (JH)</t>
  </si>
  <si>
    <t>normohodiny celkom (NC)</t>
  </si>
  <si>
    <t>čas (trvanie) práce dd:hh:mm</t>
  </si>
  <si>
    <r>
      <t xml:space="preserve">Prečo vypočíta tieto dva časové údaje také rozdielne? Keď </t>
    </r>
    <r>
      <rPr>
        <b/>
        <sz val="8"/>
        <color indexed="10"/>
        <rFont val="Arial CE"/>
        <family val="2"/>
      </rPr>
      <t>zadávané</t>
    </r>
    <r>
      <rPr>
        <sz val="8"/>
        <color indexed="10"/>
        <rFont val="Arial CE"/>
        <family val="2"/>
      </rPr>
      <t xml:space="preserve"> sú rozdielne iba o 100? Zle som napísal vzorec na výpočet času?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</si>
</sst>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%"/>
    <numFmt numFmtId="165" formatCode="dd\.mm\.yyyy"/>
    <numFmt numFmtId="166" formatCode="#,##0.00000"/>
    <numFmt numFmtId="167" formatCode="#,##0.000"/>
    <numFmt numFmtId="168" formatCode="0.00%;\-0.00%"/>
    <numFmt numFmtId="169" formatCode="#,##0.00000;\-#,##0.00000"/>
    <numFmt numFmtId="170" formatCode="#,##0.000;\-#,##0.000"/>
  </numFmts>
  <fonts count="73">
    <font>
      <sz val="10"/>
      <name val="Arial"/>
      <family val="2"/>
    </font>
    <font>
      <sz val="8"/>
      <name val="Arial CE"/>
      <family val="2"/>
    </font>
    <font>
      <sz val="9"/>
      <name val="Arial CE"/>
      <family val="2"/>
    </font>
    <font>
      <b/>
      <sz val="12"/>
      <color indexed="37"/>
      <name val="Arial CE"/>
      <family val="2"/>
    </font>
    <font>
      <u val="single"/>
      <sz val="11"/>
      <color indexed="12"/>
      <name val="Calibri"/>
      <family val="2"/>
    </font>
    <font>
      <sz val="10"/>
      <color indexed="56"/>
      <name val="Arial CE"/>
      <family val="2"/>
    </font>
    <font>
      <sz val="12"/>
      <color indexed="56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sz val="8"/>
      <color indexed="54"/>
      <name val="Arial CE"/>
      <family val="2"/>
    </font>
    <font>
      <sz val="7"/>
      <color indexed="55"/>
      <name val="Arial CE"/>
      <family val="2"/>
    </font>
    <font>
      <sz val="8"/>
      <color indexed="10"/>
      <name val="Arial CE"/>
      <family val="2"/>
    </font>
    <font>
      <sz val="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9"/>
      <color indexed="56"/>
      <name val="Arial CE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7"/>
      <name val="Calibri"/>
      <family val="2"/>
    </font>
    <font>
      <u val="single"/>
      <sz val="8"/>
      <color indexed="12"/>
      <name val="Trebuchet MS"/>
      <family val="0"/>
    </font>
    <font>
      <b/>
      <sz val="8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60"/>
      <name val="Calibri"/>
      <family val="2"/>
    </font>
    <font>
      <sz val="8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b/>
      <sz val="18"/>
      <color indexed="62"/>
      <name val="Cambria"/>
      <family val="2"/>
    </font>
    <font>
      <sz val="8"/>
      <color indexed="62"/>
      <name val="Calibri"/>
      <family val="2"/>
    </font>
    <font>
      <b/>
      <sz val="8"/>
      <color indexed="52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sz val="8"/>
      <color indexed="20"/>
      <name val="Calibri"/>
      <family val="2"/>
    </font>
    <font>
      <sz val="9"/>
      <color indexed="10"/>
      <name val="Arial CE"/>
      <family val="2"/>
    </font>
    <font>
      <b/>
      <sz val="8"/>
      <color indexed="10"/>
      <name val="Arial CE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006100"/>
      <name val="Calibri"/>
      <family val="2"/>
    </font>
    <font>
      <u val="single"/>
      <sz val="8"/>
      <color theme="10"/>
      <name val="Trebuchet MS"/>
      <family val="0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9C6500"/>
      <name val="Calibri"/>
      <family val="2"/>
    </font>
    <font>
      <sz val="8"/>
      <color rgb="FFFA7D00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b/>
      <sz val="18"/>
      <color theme="3"/>
      <name val="Cambria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  <font>
      <sz val="8"/>
      <color rgb="FF9C0006"/>
      <name val="Calibri"/>
      <family val="2"/>
    </font>
    <font>
      <sz val="9"/>
      <color rgb="FFFF0000"/>
      <name val="Arial CE"/>
      <family val="2"/>
    </font>
    <font>
      <sz val="8"/>
      <color rgb="FFFF0000"/>
      <name val="Arial CE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5" fillId="9" borderId="0" applyNumberFormat="0" applyBorder="0" applyAlignment="0" applyProtection="0"/>
    <xf numFmtId="0" fontId="16" fillId="3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9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22" fillId="40" borderId="5" applyNumberFormat="0" applyAlignment="0" applyProtection="0"/>
    <xf numFmtId="0" fontId="23" fillId="13" borderId="1" applyNumberFormat="0" applyAlignment="0" applyProtection="0"/>
    <xf numFmtId="0" fontId="57" fillId="41" borderId="6" applyNumberFormat="0" applyAlignment="0" applyProtection="0"/>
    <xf numFmtId="0" fontId="24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61" fillId="43" borderId="0" applyNumberFormat="0" applyBorder="0" applyAlignment="0" applyProtection="0"/>
    <xf numFmtId="0" fontId="0" fillId="0" borderId="0">
      <alignment/>
      <protection/>
    </xf>
    <xf numFmtId="0" fontId="12" fillId="0" borderId="0" applyAlignment="0">
      <protection locked="0"/>
    </xf>
    <xf numFmtId="0" fontId="30" fillId="0" borderId="0">
      <alignment/>
      <protection/>
    </xf>
    <xf numFmtId="0" fontId="12" fillId="44" borderId="11" applyNumberFormat="0" applyFont="0" applyAlignment="0" applyProtection="0"/>
    <xf numFmtId="0" fontId="26" fillId="38" borderId="12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45" borderId="13" applyNumberFormat="0" applyFont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66" fillId="46" borderId="17" applyNumberFormat="0" applyAlignment="0" applyProtection="0"/>
    <xf numFmtId="0" fontId="67" fillId="47" borderId="17" applyNumberFormat="0" applyAlignment="0" applyProtection="0"/>
    <xf numFmtId="0" fontId="68" fillId="47" borderId="18" applyNumberFormat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62">
      <alignment/>
      <protection/>
    </xf>
    <xf numFmtId="0" fontId="1" fillId="0" borderId="0" xfId="62" applyFont="1" applyAlignment="1">
      <alignment horizontal="left" vertical="center"/>
      <protection/>
    </xf>
    <xf numFmtId="0" fontId="1" fillId="0" borderId="0" xfId="62" applyFont="1" applyAlignment="1">
      <alignment vertical="center"/>
      <protection/>
    </xf>
    <xf numFmtId="0" fontId="1" fillId="0" borderId="19" xfId="62" applyFont="1" applyBorder="1" applyAlignment="1" applyProtection="1">
      <alignment vertical="center"/>
      <protection/>
    </xf>
    <xf numFmtId="0" fontId="1" fillId="0" borderId="0" xfId="62" applyFont="1" applyAlignment="1" applyProtection="1">
      <alignment vertical="center"/>
      <protection/>
    </xf>
    <xf numFmtId="0" fontId="1" fillId="0" borderId="0" xfId="62" applyAlignment="1">
      <alignment vertical="center"/>
      <protection/>
    </xf>
    <xf numFmtId="0" fontId="3" fillId="0" borderId="0" xfId="62" applyFont="1" applyAlignment="1" applyProtection="1">
      <alignment horizontal="left" vertical="center"/>
      <protection/>
    </xf>
    <xf numFmtId="4" fontId="3" fillId="0" borderId="0" xfId="62" applyNumberFormat="1" applyFont="1" applyAlignment="1" applyProtection="1">
      <alignment/>
      <protection/>
    </xf>
    <xf numFmtId="4" fontId="7" fillId="0" borderId="0" xfId="62" applyNumberFormat="1" applyFont="1" applyAlignment="1">
      <alignment vertical="center"/>
      <protection/>
    </xf>
    <xf numFmtId="0" fontId="8" fillId="0" borderId="0" xfId="62" applyFont="1" applyAlignment="1">
      <alignment/>
      <protection/>
    </xf>
    <xf numFmtId="0" fontId="8" fillId="0" borderId="19" xfId="62" applyFont="1" applyBorder="1" applyAlignment="1" applyProtection="1">
      <alignment/>
      <protection/>
    </xf>
    <xf numFmtId="0" fontId="8" fillId="0" borderId="0" xfId="62" applyFont="1" applyAlignment="1" applyProtection="1">
      <alignment/>
      <protection/>
    </xf>
    <xf numFmtId="0" fontId="8" fillId="0" borderId="0" xfId="62" applyFont="1" applyAlignment="1" applyProtection="1">
      <alignment horizontal="left"/>
      <protection/>
    </xf>
    <xf numFmtId="0" fontId="6" fillId="0" borderId="0" xfId="62" applyFont="1" applyAlignment="1" applyProtection="1">
      <alignment horizontal="left"/>
      <protection/>
    </xf>
    <xf numFmtId="0" fontId="8" fillId="0" borderId="0" xfId="62" applyFont="1" applyAlignment="1">
      <alignment horizontal="left"/>
      <protection/>
    </xf>
    <xf numFmtId="0" fontId="8" fillId="0" borderId="0" xfId="62" applyFont="1" applyAlignment="1">
      <alignment horizontal="center"/>
      <protection/>
    </xf>
    <xf numFmtId="4" fontId="8" fillId="0" borderId="0" xfId="62" applyNumberFormat="1" applyFont="1" applyAlignment="1">
      <alignment vertical="center"/>
      <protection/>
    </xf>
    <xf numFmtId="0" fontId="5" fillId="0" borderId="0" xfId="62" applyFont="1" applyAlignment="1" applyProtection="1">
      <alignment horizontal="left"/>
      <protection/>
    </xf>
    <xf numFmtId="4" fontId="5" fillId="0" borderId="0" xfId="62" applyNumberFormat="1" applyFont="1" applyAlignment="1" applyProtection="1">
      <alignment/>
      <protection/>
    </xf>
    <xf numFmtId="0" fontId="2" fillId="0" borderId="0" xfId="62" applyFont="1" applyAlignment="1">
      <alignment horizontal="left" vertical="center"/>
      <protection/>
    </xf>
    <xf numFmtId="4" fontId="1" fillId="0" borderId="0" xfId="62" applyNumberFormat="1" applyFont="1" applyAlignment="1">
      <alignment vertical="center"/>
      <protection/>
    </xf>
    <xf numFmtId="0" fontId="2" fillId="0" borderId="20" xfId="62" applyFont="1" applyBorder="1" applyAlignment="1" applyProtection="1">
      <alignment horizontal="center" vertical="center"/>
      <protection/>
    </xf>
    <xf numFmtId="49" fontId="2" fillId="0" borderId="20" xfId="62" applyNumberFormat="1" applyFont="1" applyBorder="1" applyAlignment="1" applyProtection="1">
      <alignment horizontal="left" vertical="center" wrapText="1"/>
      <protection/>
    </xf>
    <xf numFmtId="0" fontId="2" fillId="0" borderId="20" xfId="62" applyFont="1" applyBorder="1" applyAlignment="1" applyProtection="1">
      <alignment horizontal="left" vertical="center" wrapText="1"/>
      <protection/>
    </xf>
    <xf numFmtId="0" fontId="2" fillId="0" borderId="20" xfId="62" applyFont="1" applyBorder="1" applyAlignment="1" applyProtection="1">
      <alignment horizontal="center" vertical="center" wrapText="1"/>
      <protection/>
    </xf>
    <xf numFmtId="0" fontId="9" fillId="0" borderId="0" xfId="62" applyFont="1" applyAlignment="1">
      <alignment vertical="center"/>
      <protection/>
    </xf>
    <xf numFmtId="0" fontId="9" fillId="0" borderId="19" xfId="62" applyFont="1" applyBorder="1" applyAlignment="1" applyProtection="1">
      <alignment vertical="center"/>
      <protection/>
    </xf>
    <xf numFmtId="0" fontId="9" fillId="0" borderId="0" xfId="62" applyFont="1" applyAlignment="1" applyProtection="1">
      <alignment vertical="center"/>
      <protection/>
    </xf>
    <xf numFmtId="0" fontId="10" fillId="0" borderId="0" xfId="62" applyFont="1" applyAlignment="1" applyProtection="1">
      <alignment horizontal="left" vertical="center"/>
      <protection/>
    </xf>
    <xf numFmtId="0" fontId="9" fillId="0" borderId="0" xfId="62" applyFont="1" applyAlignment="1" applyProtection="1">
      <alignment horizontal="left" vertical="center"/>
      <protection/>
    </xf>
    <xf numFmtId="0" fontId="9" fillId="0" borderId="0" xfId="62" applyFont="1" applyAlignment="1" applyProtection="1">
      <alignment horizontal="left" vertical="center" wrapText="1"/>
      <protection/>
    </xf>
    <xf numFmtId="167" fontId="9" fillId="0" borderId="0" xfId="62" applyNumberFormat="1" applyFont="1" applyAlignment="1" applyProtection="1">
      <alignment vertical="center"/>
      <protection/>
    </xf>
    <xf numFmtId="0" fontId="9" fillId="0" borderId="0" xfId="62" applyFont="1" applyAlignment="1" applyProtection="1">
      <alignment vertical="center"/>
      <protection locked="0"/>
    </xf>
    <xf numFmtId="0" fontId="9" fillId="0" borderId="0" xfId="62" applyFont="1" applyAlignment="1">
      <alignment horizontal="left" vertical="center"/>
      <protection/>
    </xf>
    <xf numFmtId="0" fontId="11" fillId="0" borderId="0" xfId="62" applyFont="1" applyAlignment="1">
      <alignment vertical="center"/>
      <protection/>
    </xf>
    <xf numFmtId="0" fontId="11" fillId="0" borderId="19" xfId="62" applyFont="1" applyBorder="1" applyAlignment="1" applyProtection="1">
      <alignment vertical="center"/>
      <protection/>
    </xf>
    <xf numFmtId="0" fontId="11" fillId="0" borderId="0" xfId="62" applyFont="1" applyAlignment="1" applyProtection="1">
      <alignment vertical="center"/>
      <protection/>
    </xf>
    <xf numFmtId="0" fontId="11" fillId="0" borderId="0" xfId="62" applyFont="1" applyAlignment="1" applyProtection="1">
      <alignment horizontal="left" vertical="center"/>
      <protection/>
    </xf>
    <xf numFmtId="0" fontId="11" fillId="0" borderId="0" xfId="62" applyFont="1" applyAlignment="1" applyProtection="1">
      <alignment horizontal="left" vertical="center" wrapText="1"/>
      <protection/>
    </xf>
    <xf numFmtId="167" fontId="11" fillId="0" borderId="0" xfId="62" applyNumberFormat="1" applyFont="1" applyAlignment="1" applyProtection="1">
      <alignment vertical="center"/>
      <protection/>
    </xf>
    <xf numFmtId="0" fontId="11" fillId="0" borderId="0" xfId="62" applyFont="1" applyAlignment="1" applyProtection="1">
      <alignment vertical="center"/>
      <protection locked="0"/>
    </xf>
    <xf numFmtId="0" fontId="11" fillId="0" borderId="0" xfId="62" applyFont="1" applyAlignment="1">
      <alignment horizontal="left" vertical="center"/>
      <protection/>
    </xf>
    <xf numFmtId="0" fontId="32" fillId="55" borderId="21" xfId="62" applyFont="1" applyFill="1" applyBorder="1" applyAlignment="1" applyProtection="1">
      <alignment horizontal="right" vertical="center"/>
      <protection locked="0"/>
    </xf>
    <xf numFmtId="0" fontId="8" fillId="0" borderId="21" xfId="62" applyFont="1" applyBorder="1" applyAlignment="1" applyProtection="1">
      <alignment/>
      <protection/>
    </xf>
    <xf numFmtId="0" fontId="2" fillId="55" borderId="21" xfId="62" applyFont="1" applyFill="1" applyBorder="1" applyAlignment="1" applyProtection="1">
      <alignment horizontal="right" vertical="center" wrapText="1"/>
      <protection/>
    </xf>
    <xf numFmtId="0" fontId="9" fillId="0" borderId="21" xfId="62" applyFont="1" applyBorder="1" applyAlignment="1" applyProtection="1">
      <alignment vertical="center"/>
      <protection/>
    </xf>
    <xf numFmtId="0" fontId="11" fillId="0" borderId="21" xfId="62" applyFont="1" applyBorder="1" applyAlignment="1" applyProtection="1">
      <alignment vertical="center"/>
      <protection/>
    </xf>
    <xf numFmtId="167" fontId="2" fillId="0" borderId="22" xfId="62" applyNumberFormat="1" applyFont="1" applyBorder="1" applyAlignment="1" applyProtection="1">
      <alignment vertical="center"/>
      <protection/>
    </xf>
    <xf numFmtId="4" fontId="31" fillId="26" borderId="23" xfId="62" applyNumberFormat="1" applyFont="1" applyFill="1" applyBorder="1" applyAlignment="1" applyProtection="1">
      <alignment horizontal="right" vertical="center"/>
      <protection/>
    </xf>
    <xf numFmtId="4" fontId="2" fillId="26" borderId="23" xfId="62" applyNumberFormat="1" applyFont="1" applyFill="1" applyBorder="1" applyAlignment="1" applyProtection="1">
      <alignment vertical="center"/>
      <protection/>
    </xf>
    <xf numFmtId="4" fontId="31" fillId="56" borderId="21" xfId="62" applyNumberFormat="1" applyFont="1" applyFill="1" applyBorder="1" applyAlignment="1" applyProtection="1">
      <alignment horizontal="right" vertical="center"/>
      <protection locked="0"/>
    </xf>
    <xf numFmtId="0" fontId="8" fillId="0" borderId="21" xfId="62" applyFont="1" applyBorder="1" applyAlignment="1" applyProtection="1">
      <alignment/>
      <protection locked="0"/>
    </xf>
    <xf numFmtId="4" fontId="2" fillId="56" borderId="21" xfId="62" applyNumberFormat="1" applyFont="1" applyFill="1" applyBorder="1" applyAlignment="1" applyProtection="1">
      <alignment vertical="center"/>
      <protection locked="0"/>
    </xf>
    <xf numFmtId="0" fontId="9" fillId="0" borderId="21" xfId="62" applyFont="1" applyBorder="1" applyAlignment="1" applyProtection="1">
      <alignment vertical="center"/>
      <protection locked="0"/>
    </xf>
    <xf numFmtId="0" fontId="11" fillId="0" borderId="21" xfId="62" applyFont="1" applyBorder="1" applyAlignment="1" applyProtection="1">
      <alignment vertical="center"/>
      <protection locked="0"/>
    </xf>
    <xf numFmtId="4" fontId="71" fillId="56" borderId="21" xfId="62" applyNumberFormat="1" applyFont="1" applyFill="1" applyBorder="1" applyAlignment="1" applyProtection="1">
      <alignment vertical="center"/>
      <protection locked="0"/>
    </xf>
    <xf numFmtId="0" fontId="72" fillId="0" borderId="21" xfId="62" applyFont="1" applyBorder="1" applyAlignment="1" applyProtection="1">
      <alignment vertical="center"/>
      <protection/>
    </xf>
    <xf numFmtId="0" fontId="71" fillId="55" borderId="21" xfId="62" applyFont="1" applyFill="1" applyBorder="1" applyAlignment="1" applyProtection="1">
      <alignment horizontal="right" vertical="center" wrapText="1"/>
      <protection/>
    </xf>
    <xf numFmtId="0" fontId="72" fillId="0" borderId="21" xfId="62" applyFont="1" applyBorder="1" applyAlignment="1">
      <alignment horizontal="center" vertical="center" wrapText="1"/>
      <protection/>
    </xf>
  </cellXfs>
  <cellStyles count="9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cel Built-in Normal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Hypertextové prepojenie 2" xfId="70"/>
    <cellStyle name="Hypertextové prepojenie 3" xfId="71"/>
    <cellStyle name="Check Cell" xfId="72"/>
    <cellStyle name="Input" xfId="73"/>
    <cellStyle name="Kontrolná bun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eutral" xfId="82"/>
    <cellStyle name="Neutrálna" xfId="83"/>
    <cellStyle name="Normálna 2" xfId="84"/>
    <cellStyle name="Normálna 3" xfId="85"/>
    <cellStyle name="normální_03_6_08605_VV_SO361" xfId="86"/>
    <cellStyle name="Note" xfId="87"/>
    <cellStyle name="Output" xfId="88"/>
    <cellStyle name="Percent" xfId="89"/>
    <cellStyle name="Percentá 3" xfId="90"/>
    <cellStyle name="Poznámka" xfId="91"/>
    <cellStyle name="Prepojená bunka" xfId="92"/>
    <cellStyle name="Spolu" xfId="93"/>
    <cellStyle name="Text upozornenia" xfId="94"/>
    <cellStyle name="Title" xfId="95"/>
    <cellStyle name="Titul" xfId="96"/>
    <cellStyle name="Total" xfId="97"/>
    <cellStyle name="Vstup" xfId="98"/>
    <cellStyle name="Výpočet" xfId="99"/>
    <cellStyle name="Výstup" xfId="100"/>
    <cellStyle name="Vysvetľujúci text" xfId="101"/>
    <cellStyle name="Warning Text" xfId="102"/>
    <cellStyle name="Zlá" xfId="103"/>
    <cellStyle name="Zvýraznenie1" xfId="104"/>
    <cellStyle name="Zvýraznenie2" xfId="105"/>
    <cellStyle name="Zvýraznenie3" xfId="106"/>
    <cellStyle name="Zvýraznenie4" xfId="107"/>
    <cellStyle name="Zvýraznenie5" xfId="108"/>
    <cellStyle name="Zvýraznenie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A8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"/>
  <sheetViews>
    <sheetView showGridLines="0" tabSelected="1" workbookViewId="0" topLeftCell="A1">
      <selection activeCell="M12" sqref="M12"/>
    </sheetView>
  </sheetViews>
  <sheetFormatPr defaultColWidth="6.7109375" defaultRowHeight="12.75"/>
  <cols>
    <col min="1" max="1" width="6.7109375" style="1" customWidth="1"/>
    <col min="2" max="2" width="0.8554687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6.00390625" style="1" customWidth="1"/>
    <col min="8" max="8" width="11.28125" style="1" customWidth="1"/>
    <col min="9" max="9" width="24.28125" style="1" bestFit="1" customWidth="1"/>
    <col min="10" max="10" width="21.28125" style="1" bestFit="1" customWidth="1"/>
    <col min="11" max="11" width="23.7109375" style="1" bestFit="1" customWidth="1"/>
    <col min="12" max="12" width="11.140625" style="1" customWidth="1"/>
    <col min="13" max="13" width="12.28125" style="1" customWidth="1"/>
    <col min="14" max="14" width="11.28125" style="1" customWidth="1"/>
    <col min="15" max="15" width="9.421875" style="1" customWidth="1"/>
    <col min="16" max="37" width="0" style="1" hidden="1" customWidth="1"/>
    <col min="38" max="16384" width="6.7109375" style="1" customWidth="1"/>
  </cols>
  <sheetData>
    <row r="1" spans="1:11" s="6" customFormat="1" ht="9.7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</row>
    <row r="2" spans="1:35" s="6" customFormat="1" ht="22.5" customHeight="1">
      <c r="A2" s="3"/>
      <c r="B2" s="4"/>
      <c r="C2" s="7" t="s">
        <v>6</v>
      </c>
      <c r="D2" s="5"/>
      <c r="E2" s="5"/>
      <c r="F2" s="5"/>
      <c r="G2" s="5"/>
      <c r="H2" s="5"/>
      <c r="I2" s="57" t="s">
        <v>36</v>
      </c>
      <c r="J2" s="8"/>
      <c r="K2" s="57" t="s">
        <v>37</v>
      </c>
      <c r="R2" s="2" t="s">
        <v>1</v>
      </c>
      <c r="S2" s="2" t="s">
        <v>5</v>
      </c>
      <c r="AI2" s="9" t="e">
        <f>AI3+#REF!</f>
        <v>#REF!</v>
      </c>
    </row>
    <row r="3" spans="2:35" s="10" customFormat="1" ht="25.5" customHeight="1">
      <c r="B3" s="11"/>
      <c r="C3" s="12"/>
      <c r="D3" s="13" t="s">
        <v>1</v>
      </c>
      <c r="E3" s="14" t="s">
        <v>7</v>
      </c>
      <c r="F3" s="14" t="s">
        <v>8</v>
      </c>
      <c r="G3" s="12"/>
      <c r="H3" s="12"/>
      <c r="I3" s="51" t="s">
        <v>38</v>
      </c>
      <c r="J3" s="49" t="s">
        <v>39</v>
      </c>
      <c r="K3" s="43" t="s">
        <v>40</v>
      </c>
      <c r="P3" s="15" t="s">
        <v>9</v>
      </c>
      <c r="R3" s="16" t="s">
        <v>1</v>
      </c>
      <c r="S3" s="16" t="s">
        <v>2</v>
      </c>
      <c r="W3" s="15" t="s">
        <v>10</v>
      </c>
      <c r="AI3" s="17" t="e">
        <f>#REF!+#REF!+AI4+#REF!+#REF!+#REF!+#REF!+#REF!+#REF!+#REF!+#REF!</f>
        <v>#REF!</v>
      </c>
    </row>
    <row r="4" spans="2:35" s="10" customFormat="1" ht="22.5" customHeight="1">
      <c r="B4" s="11"/>
      <c r="C4" s="12"/>
      <c r="D4" s="13" t="s">
        <v>1</v>
      </c>
      <c r="E4" s="18" t="s">
        <v>12</v>
      </c>
      <c r="F4" s="18" t="s">
        <v>13</v>
      </c>
      <c r="G4" s="12"/>
      <c r="H4" s="12"/>
      <c r="I4" s="52"/>
      <c r="J4" s="19"/>
      <c r="K4" s="44"/>
      <c r="P4" s="15" t="s">
        <v>9</v>
      </c>
      <c r="R4" s="16" t="s">
        <v>1</v>
      </c>
      <c r="S4" s="16" t="s">
        <v>3</v>
      </c>
      <c r="W4" s="15" t="s">
        <v>10</v>
      </c>
      <c r="AI4" s="17">
        <f>SUM(AI5:AI13)</f>
        <v>3595.36</v>
      </c>
    </row>
    <row r="5" spans="1:37" s="6" customFormat="1" ht="16.5" customHeight="1">
      <c r="A5" s="3"/>
      <c r="B5" s="4"/>
      <c r="C5" s="22" t="s">
        <v>9</v>
      </c>
      <c r="D5" s="22" t="s">
        <v>14</v>
      </c>
      <c r="E5" s="23" t="s">
        <v>15</v>
      </c>
      <c r="F5" s="24" t="s">
        <v>16</v>
      </c>
      <c r="G5" s="25" t="s">
        <v>17</v>
      </c>
      <c r="H5" s="48">
        <v>10</v>
      </c>
      <c r="I5" s="56">
        <v>225.33</v>
      </c>
      <c r="J5" s="50">
        <f>ROUND(I5*H5,2)</f>
        <v>2253.3</v>
      </c>
      <c r="K5" s="58" t="str">
        <f>TEXT(J5/24,"dd:hh:mm")</f>
        <v>02:21:18</v>
      </c>
      <c r="L5" s="59" t="s">
        <v>41</v>
      </c>
      <c r="M5" s="59"/>
      <c r="N5" s="59"/>
      <c r="P5" s="20" t="s">
        <v>11</v>
      </c>
      <c r="R5" s="20" t="s">
        <v>14</v>
      </c>
      <c r="S5" s="20" t="s">
        <v>4</v>
      </c>
      <c r="W5" s="2" t="s">
        <v>10</v>
      </c>
      <c r="AC5" s="21" t="e">
        <f>IF(#REF!="základní",J5,0)</f>
        <v>#REF!</v>
      </c>
      <c r="AD5" s="21" t="e">
        <f>IF(#REF!="snížená",J5,0)</f>
        <v>#REF!</v>
      </c>
      <c r="AE5" s="21" t="e">
        <f>IF(#REF!="zákl. přenesená",J5,0)</f>
        <v>#REF!</v>
      </c>
      <c r="AF5" s="21" t="e">
        <f>IF(#REF!="sníž. přenesená",J5,0)</f>
        <v>#REF!</v>
      </c>
      <c r="AG5" s="21" t="e">
        <f>IF(#REF!="nulová",J5,0)</f>
        <v>#REF!</v>
      </c>
      <c r="AH5" s="2" t="s">
        <v>3</v>
      </c>
      <c r="AI5" s="21">
        <f>ROUND(I5*H5,2)</f>
        <v>2253.3</v>
      </c>
      <c r="AJ5" s="2" t="s">
        <v>11</v>
      </c>
      <c r="AK5" s="20" t="s">
        <v>18</v>
      </c>
    </row>
    <row r="6" spans="1:37" s="6" customFormat="1" ht="16.5" customHeight="1">
      <c r="A6" s="3"/>
      <c r="B6" s="4"/>
      <c r="C6" s="22" t="s">
        <v>19</v>
      </c>
      <c r="D6" s="22" t="s">
        <v>14</v>
      </c>
      <c r="E6" s="23" t="s">
        <v>20</v>
      </c>
      <c r="F6" s="24" t="s">
        <v>21</v>
      </c>
      <c r="G6" s="25" t="s">
        <v>17</v>
      </c>
      <c r="H6" s="48">
        <v>10</v>
      </c>
      <c r="I6" s="56">
        <v>125.33</v>
      </c>
      <c r="J6" s="50">
        <f>ROUND(I6*H6,2)</f>
        <v>1253.3</v>
      </c>
      <c r="K6" s="58" t="str">
        <f>TEXT(J6/24,"dd:hh:mm")</f>
        <v>21:05:18</v>
      </c>
      <c r="L6" s="59"/>
      <c r="M6" s="59"/>
      <c r="N6" s="59"/>
      <c r="P6" s="20" t="s">
        <v>11</v>
      </c>
      <c r="R6" s="20" t="s">
        <v>14</v>
      </c>
      <c r="S6" s="20" t="s">
        <v>4</v>
      </c>
      <c r="W6" s="2" t="s">
        <v>10</v>
      </c>
      <c r="AC6" s="21" t="e">
        <f>IF(#REF!="základní",J6,0)</f>
        <v>#REF!</v>
      </c>
      <c r="AD6" s="21" t="e">
        <f>IF(#REF!="snížená",J6,0)</f>
        <v>#REF!</v>
      </c>
      <c r="AE6" s="21" t="e">
        <f>IF(#REF!="zákl. přenesená",J6,0)</f>
        <v>#REF!</v>
      </c>
      <c r="AF6" s="21" t="e">
        <f>IF(#REF!="sníž. přenesená",J6,0)</f>
        <v>#REF!</v>
      </c>
      <c r="AG6" s="21" t="e">
        <f>IF(#REF!="nulová",J6,0)</f>
        <v>#REF!</v>
      </c>
      <c r="AH6" s="2" t="s">
        <v>3</v>
      </c>
      <c r="AI6" s="21">
        <f>ROUND(I6*H6,2)</f>
        <v>1253.3</v>
      </c>
      <c r="AJ6" s="2" t="s">
        <v>11</v>
      </c>
      <c r="AK6" s="20" t="s">
        <v>22</v>
      </c>
    </row>
    <row r="7" spans="1:37" s="6" customFormat="1" ht="22.5">
      <c r="A7" s="3"/>
      <c r="B7" s="4"/>
      <c r="C7" s="22" t="s">
        <v>23</v>
      </c>
      <c r="D7" s="22" t="s">
        <v>14</v>
      </c>
      <c r="E7" s="23" t="s">
        <v>24</v>
      </c>
      <c r="F7" s="24" t="s">
        <v>25</v>
      </c>
      <c r="G7" s="25" t="s">
        <v>17</v>
      </c>
      <c r="H7" s="48">
        <v>6</v>
      </c>
      <c r="I7" s="53">
        <v>0.124</v>
      </c>
      <c r="J7" s="50">
        <f>ROUND(I7*H7,2)</f>
        <v>0.74</v>
      </c>
      <c r="K7" s="45" t="str">
        <f>TEXT(J7/24,"dd:hh:mm")</f>
        <v>00:00:44</v>
      </c>
      <c r="P7" s="20" t="s">
        <v>11</v>
      </c>
      <c r="R7" s="20" t="s">
        <v>14</v>
      </c>
      <c r="S7" s="20" t="s">
        <v>4</v>
      </c>
      <c r="W7" s="2" t="s">
        <v>10</v>
      </c>
      <c r="AC7" s="21" t="e">
        <f>IF(#REF!="základní",J7,0)</f>
        <v>#REF!</v>
      </c>
      <c r="AD7" s="21" t="e">
        <f>IF(#REF!="snížená",J7,0)</f>
        <v>#REF!</v>
      </c>
      <c r="AE7" s="21" t="e">
        <f>IF(#REF!="zákl. přenesená",J7,0)</f>
        <v>#REF!</v>
      </c>
      <c r="AF7" s="21" t="e">
        <f>IF(#REF!="sníž. přenesená",J7,0)</f>
        <v>#REF!</v>
      </c>
      <c r="AG7" s="21" t="e">
        <f>IF(#REF!="nulová",J7,0)</f>
        <v>#REF!</v>
      </c>
      <c r="AH7" s="2" t="s">
        <v>3</v>
      </c>
      <c r="AI7" s="21">
        <f>ROUND(I7*H7,2)</f>
        <v>0.74</v>
      </c>
      <c r="AJ7" s="2" t="s">
        <v>11</v>
      </c>
      <c r="AK7" s="20" t="s">
        <v>26</v>
      </c>
    </row>
    <row r="8" spans="2:23" s="26" customFormat="1" ht="9.75">
      <c r="B8" s="27"/>
      <c r="C8" s="28"/>
      <c r="D8" s="29" t="s">
        <v>27</v>
      </c>
      <c r="E8" s="30"/>
      <c r="F8" s="31" t="s">
        <v>28</v>
      </c>
      <c r="G8" s="28"/>
      <c r="H8" s="32">
        <v>3</v>
      </c>
      <c r="I8" s="54"/>
      <c r="J8" s="28"/>
      <c r="K8" s="46"/>
      <c r="R8" s="34" t="s">
        <v>27</v>
      </c>
      <c r="S8" s="34" t="s">
        <v>4</v>
      </c>
      <c r="T8" s="26" t="s">
        <v>4</v>
      </c>
      <c r="U8" s="26" t="s">
        <v>0</v>
      </c>
      <c r="V8" s="26" t="s">
        <v>2</v>
      </c>
      <c r="W8" s="34" t="s">
        <v>10</v>
      </c>
    </row>
    <row r="9" spans="2:23" s="26" customFormat="1" ht="9.75">
      <c r="B9" s="27"/>
      <c r="C9" s="28"/>
      <c r="D9" s="29" t="s">
        <v>27</v>
      </c>
      <c r="E9" s="30"/>
      <c r="F9" s="31" t="s">
        <v>29</v>
      </c>
      <c r="G9" s="28"/>
      <c r="H9" s="32">
        <v>3</v>
      </c>
      <c r="I9" s="54"/>
      <c r="J9" s="28"/>
      <c r="K9" s="46"/>
      <c r="R9" s="34" t="s">
        <v>27</v>
      </c>
      <c r="S9" s="34" t="s">
        <v>4</v>
      </c>
      <c r="T9" s="26" t="s">
        <v>4</v>
      </c>
      <c r="U9" s="26" t="s">
        <v>0</v>
      </c>
      <c r="V9" s="26" t="s">
        <v>2</v>
      </c>
      <c r="W9" s="34" t="s">
        <v>10</v>
      </c>
    </row>
    <row r="10" spans="2:23" s="35" customFormat="1" ht="9.75">
      <c r="B10" s="36"/>
      <c r="C10" s="37"/>
      <c r="D10" s="29" t="s">
        <v>27</v>
      </c>
      <c r="E10" s="38"/>
      <c r="F10" s="39" t="s">
        <v>30</v>
      </c>
      <c r="G10" s="37"/>
      <c r="H10" s="40">
        <v>6</v>
      </c>
      <c r="I10" s="55"/>
      <c r="J10" s="37"/>
      <c r="K10" s="47"/>
      <c r="R10" s="42" t="s">
        <v>27</v>
      </c>
      <c r="S10" s="42" t="s">
        <v>4</v>
      </c>
      <c r="T10" s="35" t="s">
        <v>19</v>
      </c>
      <c r="U10" s="35" t="s">
        <v>0</v>
      </c>
      <c r="V10" s="35" t="s">
        <v>3</v>
      </c>
      <c r="W10" s="42" t="s">
        <v>10</v>
      </c>
    </row>
    <row r="11" spans="1:37" s="6" customFormat="1" ht="22.5">
      <c r="A11" s="3"/>
      <c r="B11" s="4"/>
      <c r="C11" s="22" t="s">
        <v>31</v>
      </c>
      <c r="D11" s="22" t="s">
        <v>14</v>
      </c>
      <c r="E11" s="23" t="s">
        <v>32</v>
      </c>
      <c r="F11" s="24" t="s">
        <v>33</v>
      </c>
      <c r="G11" s="25" t="s">
        <v>17</v>
      </c>
      <c r="H11" s="48">
        <v>27</v>
      </c>
      <c r="I11" s="53">
        <v>3.26</v>
      </c>
      <c r="J11" s="50">
        <f>ROUND(I11*H11,2)</f>
        <v>88.02</v>
      </c>
      <c r="K11" s="45" t="str">
        <f>TEXT(J11/24,"dd:hh:mm")</f>
        <v>03:16:01</v>
      </c>
      <c r="P11" s="20" t="s">
        <v>11</v>
      </c>
      <c r="R11" s="20" t="s">
        <v>14</v>
      </c>
      <c r="S11" s="20" t="s">
        <v>4</v>
      </c>
      <c r="W11" s="2" t="s">
        <v>10</v>
      </c>
      <c r="AC11" s="21" t="e">
        <f>IF(#REF!="základní",J11,0)</f>
        <v>#REF!</v>
      </c>
      <c r="AD11" s="21" t="e">
        <f>IF(#REF!="snížená",J11,0)</f>
        <v>#REF!</v>
      </c>
      <c r="AE11" s="21" t="e">
        <f>IF(#REF!="zákl. přenesená",J11,0)</f>
        <v>#REF!</v>
      </c>
      <c r="AF11" s="21" t="e">
        <f>IF(#REF!="sníž. přenesená",J11,0)</f>
        <v>#REF!</v>
      </c>
      <c r="AG11" s="21" t="e">
        <f>IF(#REF!="nulová",J11,0)</f>
        <v>#REF!</v>
      </c>
      <c r="AH11" s="2" t="s">
        <v>3</v>
      </c>
      <c r="AI11" s="21">
        <f>ROUND(I11*H11,2)</f>
        <v>88.02</v>
      </c>
      <c r="AJ11" s="2" t="s">
        <v>11</v>
      </c>
      <c r="AK11" s="20" t="s">
        <v>34</v>
      </c>
    </row>
    <row r="12" spans="2:23" s="26" customFormat="1" ht="9.75">
      <c r="B12" s="27"/>
      <c r="C12" s="28"/>
      <c r="D12" s="29" t="s">
        <v>27</v>
      </c>
      <c r="E12" s="30"/>
      <c r="F12" s="31" t="s">
        <v>35</v>
      </c>
      <c r="G12" s="28"/>
      <c r="H12" s="32">
        <v>27</v>
      </c>
      <c r="I12" s="33"/>
      <c r="J12" s="28"/>
      <c r="K12" s="28"/>
      <c r="R12" s="34" t="s">
        <v>27</v>
      </c>
      <c r="S12" s="34" t="s">
        <v>4</v>
      </c>
      <c r="T12" s="26" t="s">
        <v>4</v>
      </c>
      <c r="U12" s="26" t="s">
        <v>0</v>
      </c>
      <c r="V12" s="26" t="s">
        <v>2</v>
      </c>
      <c r="W12" s="34" t="s">
        <v>10</v>
      </c>
    </row>
    <row r="13" spans="2:23" s="35" customFormat="1" ht="9.75">
      <c r="B13" s="36"/>
      <c r="C13" s="37"/>
      <c r="D13" s="29" t="s">
        <v>27</v>
      </c>
      <c r="E13" s="38"/>
      <c r="F13" s="39" t="s">
        <v>30</v>
      </c>
      <c r="G13" s="37"/>
      <c r="H13" s="40">
        <v>27</v>
      </c>
      <c r="I13" s="41"/>
      <c r="J13" s="37"/>
      <c r="K13" s="37"/>
      <c r="R13" s="42" t="s">
        <v>27</v>
      </c>
      <c r="S13" s="42" t="s">
        <v>4</v>
      </c>
      <c r="T13" s="35" t="s">
        <v>19</v>
      </c>
      <c r="U13" s="35" t="s">
        <v>0</v>
      </c>
      <c r="V13" s="35" t="s">
        <v>3</v>
      </c>
      <c r="W13" s="42" t="s">
        <v>10</v>
      </c>
    </row>
  </sheetData>
  <sheetProtection/>
  <mergeCells count="1">
    <mergeCell ref="L5:N6"/>
  </mergeCells>
  <printOptions/>
  <pageMargins left="0.39375" right="0.39375" top="0.39375" bottom="0.39375" header="0.5118055555555555" footer="0"/>
  <pageSetup fitToHeight="100" fitToWidth="1" horizontalDpi="300" verticalDpi="300" orientation="portrait" paperSize="9" scale="53" r:id="rId1"/>
  <headerFooter alignWithMargins="0">
    <oddFooter>&amp;C&amp;"Arial CE,Normálne"&amp;8Strana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Smigura</cp:lastModifiedBy>
  <dcterms:modified xsi:type="dcterms:W3CDTF">2021-04-23T06:28:36Z</dcterms:modified>
  <cp:category/>
  <cp:version/>
  <cp:contentType/>
  <cp:contentStatus/>
</cp:coreProperties>
</file>