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rsky\Desktop\"/>
    </mc:Choice>
  </mc:AlternateContent>
  <xr:revisionPtr revIDLastSave="0" documentId="13_ncr:1_{86F2D240-C790-463E-9EAB-6B4E189BB61E}" xr6:coauthVersionLast="45" xr6:coauthVersionMax="45" xr10:uidLastSave="{00000000-0000-0000-0000-000000000000}"/>
  <bookViews>
    <workbookView xWindow="-108" yWindow="-108" windowWidth="23256" windowHeight="12576" firstSheet="1" activeTab="1" xr2:uid="{957A10B7-DE29-4EDE-8E84-D0F37B2491C1}"/>
  </bookViews>
  <sheets>
    <sheet name="Data" sheetId="2" state="hidden" r:id="rId1"/>
    <sheet name="Běžící zakázky" sheetId="1" r:id="rId2"/>
    <sheet name="Layou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4" l="1"/>
  <c r="R31" i="4"/>
  <c r="X31" i="4"/>
  <c r="AD31" i="4"/>
  <c r="AJ31" i="4"/>
  <c r="AH24" i="4"/>
  <c r="AI21" i="4"/>
  <c r="AB21" i="4"/>
  <c r="U21" i="4"/>
  <c r="N21" i="4"/>
  <c r="N14" i="4"/>
  <c r="U14" i="4"/>
  <c r="AB14" i="4"/>
  <c r="AI14" i="4"/>
  <c r="AI11" i="4"/>
  <c r="AB11" i="4"/>
  <c r="U11" i="4"/>
  <c r="N11" i="4"/>
  <c r="C12" i="4"/>
  <c r="C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tc={44C4C343-380E-4150-A55A-C9AD5E438023}</author>
  </authors>
  <commentList>
    <comment ref="A1" authorId="0" shapeId="0" xr:uid="{44C4C343-380E-4150-A55A-C9AD5E43802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Ve tvaru: XXXX.RR.CT.0X</t>
      </text>
    </comment>
  </commentList>
</comments>
</file>

<file path=xl/sharedStrings.xml><?xml version="1.0" encoding="utf-8"?>
<sst xmlns="http://schemas.openxmlformats.org/spreadsheetml/2006/main" count="74" uniqueCount="32">
  <si>
    <t>Rotace s:</t>
  </si>
  <si>
    <t>Číslo zakázky:</t>
  </si>
  <si>
    <t>Číslo materiálu:</t>
  </si>
  <si>
    <t>Dodavatel / Zadavatel:</t>
  </si>
  <si>
    <t>Číslo stolu:</t>
  </si>
  <si>
    <t>Poskytovatel:</t>
  </si>
  <si>
    <t>Kategorizace:</t>
  </si>
  <si>
    <t>Rotace v:</t>
  </si>
  <si>
    <t>1 - Vizuální kontrola lakovaných dílů</t>
  </si>
  <si>
    <t>2 - Vizuální kontrola povrchových vad</t>
  </si>
  <si>
    <t>3 - Vizuální kontrola nad 10 kontrolních bodů</t>
  </si>
  <si>
    <t>4 - Vizuální kontrola od 5 do 10 kontrolních bodů</t>
  </si>
  <si>
    <t>5 - Vizuální kontrola do 4 kontrolních bodů</t>
  </si>
  <si>
    <t>6 - Rework</t>
  </si>
  <si>
    <t>7 - Měření</t>
  </si>
  <si>
    <t>8 - Atributivní Poka Yoke</t>
  </si>
  <si>
    <t>9 - Práce bez zadávání počtu kusů</t>
  </si>
  <si>
    <t>2 - Posluchové / Symslové kontroly</t>
  </si>
  <si>
    <t>Technik:</t>
  </si>
  <si>
    <t>Tomáš Suchánek</t>
  </si>
  <si>
    <t>Lukáš Hubený</t>
  </si>
  <si>
    <t>Sylva Škarytková</t>
  </si>
  <si>
    <t>Richard Kulda</t>
  </si>
  <si>
    <t>Tadeáš Martínek</t>
  </si>
  <si>
    <t>Jindřich Havrda</t>
  </si>
  <si>
    <t>Stůl č.:</t>
  </si>
  <si>
    <t>OBSAZENO</t>
  </si>
  <si>
    <t>A2CXXXXXXXX</t>
  </si>
  <si>
    <t>Eros Shop</t>
  </si>
  <si>
    <t>Dildomil</t>
  </si>
  <si>
    <t>Květoslav</t>
  </si>
  <si>
    <t>Jarda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</si>
</sst>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4" tint="0.49998474074526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theme="4" tint="0.499984740745262"/>
      </bottom>
      <diagonal/>
    </border>
    <border>
      <left/>
      <right style="thin">
        <color auto="1"/>
      </right>
      <top style="medium">
        <color auto="1"/>
      </top>
      <bottom style="thick">
        <color theme="4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2" fillId="0" borderId="0" xfId="0" applyFont="1"/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1" fillId="0" borderId="7" xfId="1" applyBorder="1" applyAlignment="1">
      <alignment horizontal="center" vertical="center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25" xfId="0" applyFill="1" applyBorder="1"/>
    <xf numFmtId="0" fontId="0" fillId="4" borderId="12" xfId="0" applyFill="1" applyBorder="1"/>
    <xf numFmtId="0" fontId="0" fillId="4" borderId="13" xfId="0" applyFill="1" applyBorder="1"/>
    <xf numFmtId="0" fontId="0" fillId="0" borderId="27" xfId="0" applyBorder="1"/>
    <xf numFmtId="0" fontId="0" fillId="0" borderId="26" xfId="0" applyBorder="1"/>
    <xf numFmtId="0" fontId="0" fillId="4" borderId="14" xfId="0" applyFill="1" applyBorder="1"/>
    <xf numFmtId="0" fontId="0" fillId="0" borderId="0" xfId="0" applyBorder="1" applyAlignment="1">
      <alignment vertical="top"/>
    </xf>
    <xf numFmtId="0" fontId="0" fillId="3" borderId="0" xfId="0" applyFill="1" applyBorder="1"/>
    <xf numFmtId="0" fontId="0" fillId="0" borderId="28" xfId="0" applyBorder="1"/>
    <xf numFmtId="0" fontId="0" fillId="0" borderId="29" xfId="0" applyBorder="1"/>
    <xf numFmtId="0" fontId="0" fillId="4" borderId="30" xfId="0" applyFill="1" applyBorder="1"/>
    <xf numFmtId="0" fontId="0" fillId="4" borderId="29" xfId="0" applyFill="1" applyBorder="1"/>
    <xf numFmtId="0" fontId="0" fillId="4" borderId="31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4" borderId="35" xfId="0" applyFill="1" applyBorder="1"/>
    <xf numFmtId="0" fontId="0" fillId="4" borderId="33" xfId="0" applyFill="1" applyBorder="1"/>
    <xf numFmtId="0" fontId="0" fillId="4" borderId="36" xfId="0" applyFill="1" applyBorder="1"/>
    <xf numFmtId="0" fontId="0" fillId="3" borderId="40" xfId="0" applyFill="1" applyBorder="1"/>
    <xf numFmtId="0" fontId="0" fillId="3" borderId="38" xfId="0" applyFill="1" applyBorder="1"/>
    <xf numFmtId="0" fontId="0" fillId="3" borderId="41" xfId="0" applyFill="1" applyBorder="1"/>
    <xf numFmtId="0" fontId="0" fillId="3" borderId="29" xfId="0" applyFill="1" applyBorder="1"/>
    <xf numFmtId="0" fontId="0" fillId="3" borderId="32" xfId="0" applyFill="1" applyBorder="1"/>
    <xf numFmtId="0" fontId="0" fillId="5" borderId="33" xfId="0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4" fillId="2" borderId="2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20" fontId="0" fillId="0" borderId="3" xfId="0" applyNumberFormat="1" applyBorder="1" applyAlignment="1">
      <alignment horizontal="center" vertical="center"/>
    </xf>
  </cellXfs>
  <cellStyles count="2">
    <cellStyle name="Nadpis 2" xfId="1" builtinId="17"/>
    <cellStyle name="Normální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79797"/>
        </patternFill>
      </fill>
    </dxf>
    <dxf>
      <fill>
        <patternFill>
          <bgColor rgb="FFFF6D6D"/>
        </patternFill>
      </fill>
    </dxf>
    <dxf>
      <fill>
        <patternFill>
          <bgColor rgb="FFEE727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CC66"/>
      <color rgb="FFF79797"/>
      <color rgb="FFEE7272"/>
      <color rgb="FFFF6D6D"/>
      <color rgb="FFFFCC99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238126</xdr:colOff>
      <xdr:row>0</xdr:row>
      <xdr:rowOff>95250</xdr:rowOff>
    </xdr:from>
    <xdr:to>
      <xdr:col>13</xdr:col>
      <xdr:colOff>142875</xdr:colOff>
      <xdr:row>1</xdr:row>
      <xdr:rowOff>95250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CE782F7-DC86-431C-A811-96DAEB1D008A}"/>
            </a:ext>
          </a:extLst>
        </xdr:cNvPr>
        <xdr:cNvSpPr txBox="1"/>
      </xdr:nvSpPr>
      <xdr:spPr>
        <a:xfrm>
          <a:off x="2295526" y="95250"/>
          <a:ext cx="119062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LOGISTIKA</a:t>
          </a:r>
        </a:p>
      </xdr:txBody>
    </xdr:sp>
    <xdr:clientData/>
  </xdr:twoCellAnchor>
  <xdr:twoCellAnchor>
    <xdr:from>
      <xdr:col>1</xdr:col>
      <xdr:colOff>47625</xdr:colOff>
      <xdr:row>23</xdr:row>
      <xdr:rowOff>123825</xdr:rowOff>
    </xdr:from>
    <xdr:to>
      <xdr:col>5</xdr:col>
      <xdr:colOff>209549</xdr:colOff>
      <xdr:row>24</xdr:row>
      <xdr:rowOff>114300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D1C74A0A-DB20-4BC2-9C93-4E1E1CC73A78}"/>
            </a:ext>
          </a:extLst>
        </xdr:cNvPr>
        <xdr:cNvSpPr txBox="1"/>
      </xdr:nvSpPr>
      <xdr:spPr>
        <a:xfrm>
          <a:off x="304800" y="4533900"/>
          <a:ext cx="119062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LABORATOŘ</a:t>
          </a:r>
        </a:p>
      </xdr:txBody>
    </xdr:sp>
    <xdr:clientData/>
  </xdr:twoCellAnchor>
  <xdr:twoCellAnchor>
    <xdr:from>
      <xdr:col>2</xdr:col>
      <xdr:colOff>228600</xdr:colOff>
      <xdr:row>5</xdr:row>
      <xdr:rowOff>142875</xdr:rowOff>
    </xdr:from>
    <xdr:to>
      <xdr:col>4</xdr:col>
      <xdr:colOff>213414</xdr:colOff>
      <xdr:row>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1E9A54CF-0FF2-4928-8876-FBD697E8600E}"/>
            </a:ext>
          </a:extLst>
        </xdr:cNvPr>
        <xdr:cNvSpPr txBox="1"/>
      </xdr:nvSpPr>
      <xdr:spPr>
        <a:xfrm>
          <a:off x="1066800" y="110490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20.</a:t>
          </a:r>
        </a:p>
      </xdr:txBody>
    </xdr:sp>
    <xdr:clientData/>
  </xdr:twoCellAnchor>
  <xdr:twoCellAnchor>
    <xdr:from>
      <xdr:col>2</xdr:col>
      <xdr:colOff>228600</xdr:colOff>
      <xdr:row>11</xdr:row>
      <xdr:rowOff>142875</xdr:rowOff>
    </xdr:from>
    <xdr:to>
      <xdr:col>4</xdr:col>
      <xdr:colOff>213414</xdr:colOff>
      <xdr:row>12</xdr:row>
      <xdr:rowOff>190500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6886B4A7-A9CF-43F8-AE46-C31873FE901F}"/>
            </a:ext>
          </a:extLst>
        </xdr:cNvPr>
        <xdr:cNvSpPr txBox="1"/>
      </xdr:nvSpPr>
      <xdr:spPr>
        <a:xfrm>
          <a:off x="1066800" y="224790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19.</a:t>
          </a:r>
        </a:p>
      </xdr:txBody>
    </xdr:sp>
    <xdr:clientData/>
  </xdr:twoCellAnchor>
  <xdr:twoCellAnchor>
    <xdr:from>
      <xdr:col>13</xdr:col>
      <xdr:colOff>230487</xdr:colOff>
      <xdr:row>10</xdr:row>
      <xdr:rowOff>142875</xdr:rowOff>
    </xdr:from>
    <xdr:to>
      <xdr:col>15</xdr:col>
      <xdr:colOff>215301</xdr:colOff>
      <xdr:row>12</xdr:row>
      <xdr:rowOff>0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A7955945-7106-49D8-8B0E-62DA182C7BC0}"/>
            </a:ext>
          </a:extLst>
        </xdr:cNvPr>
        <xdr:cNvSpPr txBox="1"/>
      </xdr:nvSpPr>
      <xdr:spPr>
        <a:xfrm>
          <a:off x="5678787" y="205740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1.</a:t>
          </a:r>
        </a:p>
      </xdr:txBody>
    </xdr:sp>
    <xdr:clientData/>
  </xdr:twoCellAnchor>
  <xdr:twoCellAnchor>
    <xdr:from>
      <xdr:col>20</xdr:col>
      <xdr:colOff>231688</xdr:colOff>
      <xdr:row>10</xdr:row>
      <xdr:rowOff>142875</xdr:rowOff>
    </xdr:from>
    <xdr:to>
      <xdr:col>22</xdr:col>
      <xdr:colOff>216502</xdr:colOff>
      <xdr:row>12</xdr:row>
      <xdr:rowOff>0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910F8CE2-2D79-469F-BB14-C7EE706C48FD}"/>
            </a:ext>
          </a:extLst>
        </xdr:cNvPr>
        <xdr:cNvSpPr txBox="1"/>
      </xdr:nvSpPr>
      <xdr:spPr>
        <a:xfrm>
          <a:off x="8613688" y="205740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2.</a:t>
          </a:r>
        </a:p>
      </xdr:txBody>
    </xdr:sp>
    <xdr:clientData/>
  </xdr:twoCellAnchor>
  <xdr:twoCellAnchor>
    <xdr:from>
      <xdr:col>27</xdr:col>
      <xdr:colOff>232888</xdr:colOff>
      <xdr:row>10</xdr:row>
      <xdr:rowOff>142875</xdr:rowOff>
    </xdr:from>
    <xdr:to>
      <xdr:col>29</xdr:col>
      <xdr:colOff>217702</xdr:colOff>
      <xdr:row>12</xdr:row>
      <xdr:rowOff>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CA2E779C-B327-4FFC-98CC-90E7389F5B50}"/>
            </a:ext>
          </a:extLst>
        </xdr:cNvPr>
        <xdr:cNvSpPr txBox="1"/>
      </xdr:nvSpPr>
      <xdr:spPr>
        <a:xfrm>
          <a:off x="11548588" y="205740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3.</a:t>
          </a:r>
        </a:p>
      </xdr:txBody>
    </xdr:sp>
    <xdr:clientData/>
  </xdr:twoCellAnchor>
  <xdr:twoCellAnchor>
    <xdr:from>
      <xdr:col>34</xdr:col>
      <xdr:colOff>234089</xdr:colOff>
      <xdr:row>10</xdr:row>
      <xdr:rowOff>142875</xdr:rowOff>
    </xdr:from>
    <xdr:to>
      <xdr:col>36</xdr:col>
      <xdr:colOff>218903</xdr:colOff>
      <xdr:row>12</xdr:row>
      <xdr:rowOff>0</xdr:rowOff>
    </xdr:to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6AC0B8A0-AE61-421E-A4D3-3A216D51F9E7}"/>
            </a:ext>
          </a:extLst>
        </xdr:cNvPr>
        <xdr:cNvSpPr txBox="1"/>
      </xdr:nvSpPr>
      <xdr:spPr>
        <a:xfrm>
          <a:off x="14483489" y="205740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4.</a:t>
          </a:r>
        </a:p>
      </xdr:txBody>
    </xdr:sp>
    <xdr:clientData/>
  </xdr:twoCellAnchor>
  <xdr:twoCellAnchor>
    <xdr:from>
      <xdr:col>13</xdr:col>
      <xdr:colOff>230487</xdr:colOff>
      <xdr:row>13</xdr:row>
      <xdr:rowOff>142875</xdr:rowOff>
    </xdr:from>
    <xdr:to>
      <xdr:col>15</xdr:col>
      <xdr:colOff>215301</xdr:colOff>
      <xdr:row>15</xdr:row>
      <xdr:rowOff>0</xdr:rowOff>
    </xdr:to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A03B827C-26C9-483F-8C7F-C738298A31BC}"/>
            </a:ext>
          </a:extLst>
        </xdr:cNvPr>
        <xdr:cNvSpPr txBox="1"/>
      </xdr:nvSpPr>
      <xdr:spPr>
        <a:xfrm>
          <a:off x="5678787" y="2638425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8.</a:t>
          </a:r>
        </a:p>
      </xdr:txBody>
    </xdr:sp>
    <xdr:clientData/>
  </xdr:twoCellAnchor>
  <xdr:twoCellAnchor>
    <xdr:from>
      <xdr:col>20</xdr:col>
      <xdr:colOff>231688</xdr:colOff>
      <xdr:row>13</xdr:row>
      <xdr:rowOff>142875</xdr:rowOff>
    </xdr:from>
    <xdr:to>
      <xdr:col>22</xdr:col>
      <xdr:colOff>216502</xdr:colOff>
      <xdr:row>15</xdr:row>
      <xdr:rowOff>0</xdr:rowOff>
    </xdr:to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B0089270-112E-4996-98E1-B11C93977E82}"/>
            </a:ext>
          </a:extLst>
        </xdr:cNvPr>
        <xdr:cNvSpPr txBox="1"/>
      </xdr:nvSpPr>
      <xdr:spPr>
        <a:xfrm>
          <a:off x="8613688" y="2638425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7.</a:t>
          </a:r>
        </a:p>
      </xdr:txBody>
    </xdr:sp>
    <xdr:clientData/>
  </xdr:twoCellAnchor>
  <xdr:twoCellAnchor>
    <xdr:from>
      <xdr:col>27</xdr:col>
      <xdr:colOff>232888</xdr:colOff>
      <xdr:row>13</xdr:row>
      <xdr:rowOff>142875</xdr:rowOff>
    </xdr:from>
    <xdr:to>
      <xdr:col>29</xdr:col>
      <xdr:colOff>217702</xdr:colOff>
      <xdr:row>15</xdr:row>
      <xdr:rowOff>0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55C818E-A90B-4AF6-B61E-3622A62D8653}"/>
            </a:ext>
          </a:extLst>
        </xdr:cNvPr>
        <xdr:cNvSpPr txBox="1"/>
      </xdr:nvSpPr>
      <xdr:spPr>
        <a:xfrm>
          <a:off x="11548588" y="2638425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6.</a:t>
          </a:r>
        </a:p>
      </xdr:txBody>
    </xdr:sp>
    <xdr:clientData/>
  </xdr:twoCellAnchor>
  <xdr:twoCellAnchor>
    <xdr:from>
      <xdr:col>34</xdr:col>
      <xdr:colOff>234089</xdr:colOff>
      <xdr:row>13</xdr:row>
      <xdr:rowOff>142875</xdr:rowOff>
    </xdr:from>
    <xdr:to>
      <xdr:col>36</xdr:col>
      <xdr:colOff>218903</xdr:colOff>
      <xdr:row>15</xdr:row>
      <xdr:rowOff>0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D6CA365A-DA8A-476F-8EA4-0ED4DDF7951A}"/>
            </a:ext>
          </a:extLst>
        </xdr:cNvPr>
        <xdr:cNvSpPr txBox="1"/>
      </xdr:nvSpPr>
      <xdr:spPr>
        <a:xfrm>
          <a:off x="14483489" y="2638425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5.</a:t>
          </a:r>
        </a:p>
      </xdr:txBody>
    </xdr:sp>
    <xdr:clientData/>
  </xdr:twoCellAnchor>
  <xdr:twoCellAnchor>
    <xdr:from>
      <xdr:col>13</xdr:col>
      <xdr:colOff>230487</xdr:colOff>
      <xdr:row>20</xdr:row>
      <xdr:rowOff>142875</xdr:rowOff>
    </xdr:from>
    <xdr:to>
      <xdr:col>15</xdr:col>
      <xdr:colOff>215301</xdr:colOff>
      <xdr:row>22</xdr:row>
      <xdr:rowOff>0</xdr:rowOff>
    </xdr:to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91C5CE5-2300-415B-9907-AD4E979A3529}"/>
            </a:ext>
          </a:extLst>
        </xdr:cNvPr>
        <xdr:cNvSpPr txBox="1"/>
      </xdr:nvSpPr>
      <xdr:spPr>
        <a:xfrm>
          <a:off x="5678787" y="398145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9.</a:t>
          </a:r>
        </a:p>
      </xdr:txBody>
    </xdr:sp>
    <xdr:clientData/>
  </xdr:twoCellAnchor>
  <xdr:twoCellAnchor>
    <xdr:from>
      <xdr:col>20</xdr:col>
      <xdr:colOff>231688</xdr:colOff>
      <xdr:row>20</xdr:row>
      <xdr:rowOff>142875</xdr:rowOff>
    </xdr:from>
    <xdr:to>
      <xdr:col>22</xdr:col>
      <xdr:colOff>216502</xdr:colOff>
      <xdr:row>22</xdr:row>
      <xdr:rowOff>0</xdr:rowOff>
    </xdr:to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3AECB71F-D0EC-4771-8359-6E251EAD8611}"/>
            </a:ext>
          </a:extLst>
        </xdr:cNvPr>
        <xdr:cNvSpPr txBox="1"/>
      </xdr:nvSpPr>
      <xdr:spPr>
        <a:xfrm>
          <a:off x="8613688" y="398145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10.</a:t>
          </a:r>
        </a:p>
      </xdr:txBody>
    </xdr:sp>
    <xdr:clientData/>
  </xdr:twoCellAnchor>
  <xdr:twoCellAnchor>
    <xdr:from>
      <xdr:col>27</xdr:col>
      <xdr:colOff>232888</xdr:colOff>
      <xdr:row>20</xdr:row>
      <xdr:rowOff>142875</xdr:rowOff>
    </xdr:from>
    <xdr:to>
      <xdr:col>29</xdr:col>
      <xdr:colOff>217702</xdr:colOff>
      <xdr:row>22</xdr:row>
      <xdr:rowOff>0</xdr:rowOff>
    </xdr:to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FB09596C-1C79-4D89-89C2-C889461E3132}"/>
            </a:ext>
          </a:extLst>
        </xdr:cNvPr>
        <xdr:cNvSpPr txBox="1"/>
      </xdr:nvSpPr>
      <xdr:spPr>
        <a:xfrm>
          <a:off x="11548588" y="398145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11.</a:t>
          </a:r>
        </a:p>
      </xdr:txBody>
    </xdr:sp>
    <xdr:clientData/>
  </xdr:twoCellAnchor>
  <xdr:twoCellAnchor>
    <xdr:from>
      <xdr:col>34</xdr:col>
      <xdr:colOff>234089</xdr:colOff>
      <xdr:row>20</xdr:row>
      <xdr:rowOff>142875</xdr:rowOff>
    </xdr:from>
    <xdr:to>
      <xdr:col>36</xdr:col>
      <xdr:colOff>218903</xdr:colOff>
      <xdr:row>22</xdr:row>
      <xdr:rowOff>0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78D31C7E-6FE0-4D14-86D1-BCE147A3290C}"/>
            </a:ext>
          </a:extLst>
        </xdr:cNvPr>
        <xdr:cNvSpPr txBox="1"/>
      </xdr:nvSpPr>
      <xdr:spPr>
        <a:xfrm>
          <a:off x="14483489" y="398145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12.</a:t>
          </a:r>
        </a:p>
      </xdr:txBody>
    </xdr:sp>
    <xdr:clientData/>
  </xdr:twoCellAnchor>
  <xdr:twoCellAnchor>
    <xdr:from>
      <xdr:col>33</xdr:col>
      <xdr:colOff>233917</xdr:colOff>
      <xdr:row>23</xdr:row>
      <xdr:rowOff>142875</xdr:rowOff>
    </xdr:from>
    <xdr:to>
      <xdr:col>35</xdr:col>
      <xdr:colOff>218731</xdr:colOff>
      <xdr:row>25</xdr:row>
      <xdr:rowOff>0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6236599C-DD98-4E65-823B-15AB27BC13C6}"/>
            </a:ext>
          </a:extLst>
        </xdr:cNvPr>
        <xdr:cNvSpPr txBox="1"/>
      </xdr:nvSpPr>
      <xdr:spPr>
        <a:xfrm>
          <a:off x="14064217" y="4552950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13.</a:t>
          </a:r>
        </a:p>
      </xdr:txBody>
    </xdr:sp>
    <xdr:clientData/>
  </xdr:twoCellAnchor>
  <xdr:twoCellAnchor>
    <xdr:from>
      <xdr:col>35</xdr:col>
      <xdr:colOff>234261</xdr:colOff>
      <xdr:row>30</xdr:row>
      <xdr:rowOff>142875</xdr:rowOff>
    </xdr:from>
    <xdr:to>
      <xdr:col>37</xdr:col>
      <xdr:colOff>219075</xdr:colOff>
      <xdr:row>32</xdr:row>
      <xdr:rowOff>0</xdr:rowOff>
    </xdr:to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2E17704F-510F-48B3-A185-3B92B660983E}"/>
            </a:ext>
          </a:extLst>
        </xdr:cNvPr>
        <xdr:cNvSpPr txBox="1"/>
      </xdr:nvSpPr>
      <xdr:spPr>
        <a:xfrm>
          <a:off x="14902761" y="5895975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14.</a:t>
          </a:r>
        </a:p>
      </xdr:txBody>
    </xdr:sp>
    <xdr:clientData/>
  </xdr:twoCellAnchor>
  <xdr:twoCellAnchor>
    <xdr:from>
      <xdr:col>29</xdr:col>
      <xdr:colOff>233231</xdr:colOff>
      <xdr:row>30</xdr:row>
      <xdr:rowOff>142875</xdr:rowOff>
    </xdr:from>
    <xdr:to>
      <xdr:col>31</xdr:col>
      <xdr:colOff>218045</xdr:colOff>
      <xdr:row>32</xdr:row>
      <xdr:rowOff>0</xdr:rowOff>
    </xdr:to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2789D587-D2E7-43DF-B4DA-B93D4DE5DFAD}"/>
            </a:ext>
          </a:extLst>
        </xdr:cNvPr>
        <xdr:cNvSpPr txBox="1"/>
      </xdr:nvSpPr>
      <xdr:spPr>
        <a:xfrm>
          <a:off x="12387131" y="5895975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15.</a:t>
          </a:r>
        </a:p>
      </xdr:txBody>
    </xdr:sp>
    <xdr:clientData/>
  </xdr:twoCellAnchor>
  <xdr:twoCellAnchor>
    <xdr:from>
      <xdr:col>23</xdr:col>
      <xdr:colOff>232202</xdr:colOff>
      <xdr:row>30</xdr:row>
      <xdr:rowOff>142875</xdr:rowOff>
    </xdr:from>
    <xdr:to>
      <xdr:col>25</xdr:col>
      <xdr:colOff>217016</xdr:colOff>
      <xdr:row>32</xdr:row>
      <xdr:rowOff>0</xdr:rowOff>
    </xdr:to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42A96C25-BA9A-4632-B3A6-7A361E2CE6D8}"/>
            </a:ext>
          </a:extLst>
        </xdr:cNvPr>
        <xdr:cNvSpPr txBox="1"/>
      </xdr:nvSpPr>
      <xdr:spPr>
        <a:xfrm>
          <a:off x="9871502" y="5895975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16.</a:t>
          </a:r>
        </a:p>
      </xdr:txBody>
    </xdr:sp>
    <xdr:clientData/>
  </xdr:twoCellAnchor>
  <xdr:twoCellAnchor>
    <xdr:from>
      <xdr:col>17</xdr:col>
      <xdr:colOff>231173</xdr:colOff>
      <xdr:row>30</xdr:row>
      <xdr:rowOff>142875</xdr:rowOff>
    </xdr:from>
    <xdr:to>
      <xdr:col>19</xdr:col>
      <xdr:colOff>215987</xdr:colOff>
      <xdr:row>32</xdr:row>
      <xdr:rowOff>0</xdr:rowOff>
    </xdr:to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820A9E9A-C1C4-463E-84AB-2AE3852833C7}"/>
            </a:ext>
          </a:extLst>
        </xdr:cNvPr>
        <xdr:cNvSpPr txBox="1"/>
      </xdr:nvSpPr>
      <xdr:spPr>
        <a:xfrm>
          <a:off x="7355873" y="5895975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17.</a:t>
          </a:r>
        </a:p>
      </xdr:txBody>
    </xdr:sp>
    <xdr:clientData/>
  </xdr:twoCellAnchor>
  <xdr:twoCellAnchor>
    <xdr:from>
      <xdr:col>11</xdr:col>
      <xdr:colOff>230144</xdr:colOff>
      <xdr:row>30</xdr:row>
      <xdr:rowOff>142875</xdr:rowOff>
    </xdr:from>
    <xdr:to>
      <xdr:col>13</xdr:col>
      <xdr:colOff>214958</xdr:colOff>
      <xdr:row>32</xdr:row>
      <xdr:rowOff>0</xdr:rowOff>
    </xdr:to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286179A7-7D0B-4BC0-8173-BDE4160AC7C4}"/>
            </a:ext>
          </a:extLst>
        </xdr:cNvPr>
        <xdr:cNvSpPr txBox="1"/>
      </xdr:nvSpPr>
      <xdr:spPr>
        <a:xfrm>
          <a:off x="4840244" y="5895975"/>
          <a:ext cx="82301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400" b="1"/>
            <a:t>18.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ndra Kralova" id="{9C446473-9F01-431E-8B9D-38D104E40E8E}" userId="S::sandra.kralova@hollen.cz::918e0b41-d7bf-4428-9593-f2906c9951a0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10-23T05:59:51.50" personId="{9C446473-9F01-431E-8B9D-38D104E40E8E}" id="{44C4C343-380E-4150-A55A-C9AD5E438023}">
    <text>Ve tvaru: XXXX.RR.CT.0X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DF67-482A-418A-8F1D-91F8BD29E340}">
  <dimension ref="A1:E22"/>
  <sheetViews>
    <sheetView workbookViewId="0">
      <selection activeCell="C2" sqref="C2:C22"/>
    </sheetView>
  </sheetViews>
  <sheetFormatPr defaultRowHeight="14.4" x14ac:dyDescent="0.3"/>
  <cols>
    <col min="1" max="1" width="49.5546875" customWidth="1"/>
    <col min="2" max="2" width="47.5546875" customWidth="1"/>
    <col min="3" max="3" width="9.33203125" style="1" customWidth="1"/>
    <col min="4" max="4" width="13.5546875" customWidth="1"/>
    <col min="5" max="5" width="14.33203125" customWidth="1"/>
  </cols>
  <sheetData>
    <row r="1" spans="1:5" x14ac:dyDescent="0.3">
      <c r="A1" s="5" t="s">
        <v>6</v>
      </c>
      <c r="B1" s="14" t="s">
        <v>18</v>
      </c>
      <c r="C1" s="3" t="s">
        <v>25</v>
      </c>
    </row>
    <row r="2" spans="1:5" x14ac:dyDescent="0.3">
      <c r="A2" t="s">
        <v>8</v>
      </c>
      <c r="B2" t="s">
        <v>19</v>
      </c>
      <c r="C2" s="1">
        <v>1</v>
      </c>
      <c r="D2" t="s">
        <v>26</v>
      </c>
      <c r="E2" t="s">
        <v>26</v>
      </c>
    </row>
    <row r="3" spans="1:5" x14ac:dyDescent="0.3">
      <c r="A3" t="s">
        <v>17</v>
      </c>
      <c r="B3" t="s">
        <v>20</v>
      </c>
      <c r="C3" s="1">
        <v>2</v>
      </c>
      <c r="D3" t="s">
        <v>26</v>
      </c>
      <c r="E3" t="s">
        <v>26</v>
      </c>
    </row>
    <row r="4" spans="1:5" x14ac:dyDescent="0.3">
      <c r="A4" t="s">
        <v>9</v>
      </c>
      <c r="B4" t="s">
        <v>21</v>
      </c>
      <c r="C4" s="1">
        <v>3</v>
      </c>
      <c r="D4" t="s">
        <v>26</v>
      </c>
      <c r="E4" t="s">
        <v>26</v>
      </c>
    </row>
    <row r="5" spans="1:5" x14ac:dyDescent="0.3">
      <c r="A5" t="s">
        <v>10</v>
      </c>
      <c r="B5" t="s">
        <v>22</v>
      </c>
      <c r="C5" s="1">
        <v>4</v>
      </c>
      <c r="D5" t="s">
        <v>26</v>
      </c>
      <c r="E5" t="s">
        <v>26</v>
      </c>
    </row>
    <row r="6" spans="1:5" x14ac:dyDescent="0.3">
      <c r="A6" t="s">
        <v>11</v>
      </c>
      <c r="B6" t="s">
        <v>23</v>
      </c>
      <c r="C6" s="1">
        <v>5</v>
      </c>
      <c r="D6" t="s">
        <v>26</v>
      </c>
      <c r="E6" t="s">
        <v>26</v>
      </c>
    </row>
    <row r="7" spans="1:5" x14ac:dyDescent="0.3">
      <c r="A7" t="s">
        <v>12</v>
      </c>
      <c r="B7" t="s">
        <v>24</v>
      </c>
      <c r="C7" s="1">
        <v>6</v>
      </c>
      <c r="D7" t="s">
        <v>26</v>
      </c>
      <c r="E7" t="s">
        <v>26</v>
      </c>
    </row>
    <row r="8" spans="1:5" x14ac:dyDescent="0.3">
      <c r="A8" t="s">
        <v>13</v>
      </c>
      <c r="C8" s="1">
        <v>7</v>
      </c>
      <c r="D8" t="s">
        <v>26</v>
      </c>
      <c r="E8" t="s">
        <v>26</v>
      </c>
    </row>
    <row r="9" spans="1:5" x14ac:dyDescent="0.3">
      <c r="A9" t="s">
        <v>14</v>
      </c>
      <c r="C9" s="1">
        <v>8</v>
      </c>
      <c r="D9" t="s">
        <v>26</v>
      </c>
      <c r="E9" t="s">
        <v>26</v>
      </c>
    </row>
    <row r="10" spans="1:5" x14ac:dyDescent="0.3">
      <c r="A10" t="s">
        <v>15</v>
      </c>
      <c r="C10" s="1">
        <v>9</v>
      </c>
      <c r="D10" t="s">
        <v>26</v>
      </c>
      <c r="E10" t="s">
        <v>26</v>
      </c>
    </row>
    <row r="11" spans="1:5" x14ac:dyDescent="0.3">
      <c r="A11" t="s">
        <v>16</v>
      </c>
      <c r="C11" s="1">
        <v>10</v>
      </c>
      <c r="D11" t="s">
        <v>26</v>
      </c>
      <c r="E11" t="s">
        <v>26</v>
      </c>
    </row>
    <row r="12" spans="1:5" x14ac:dyDescent="0.3">
      <c r="C12" s="1">
        <v>11</v>
      </c>
      <c r="D12" t="s">
        <v>26</v>
      </c>
      <c r="E12" t="s">
        <v>26</v>
      </c>
    </row>
    <row r="13" spans="1:5" x14ac:dyDescent="0.3">
      <c r="C13" s="1">
        <v>12</v>
      </c>
      <c r="D13" t="s">
        <v>26</v>
      </c>
      <c r="E13" t="s">
        <v>26</v>
      </c>
    </row>
    <row r="14" spans="1:5" x14ac:dyDescent="0.3">
      <c r="C14" s="1">
        <v>13</v>
      </c>
      <c r="D14" t="s">
        <v>26</v>
      </c>
      <c r="E14" t="s">
        <v>26</v>
      </c>
    </row>
    <row r="15" spans="1:5" x14ac:dyDescent="0.3">
      <c r="C15" s="1">
        <v>14</v>
      </c>
      <c r="D15" t="s">
        <v>26</v>
      </c>
      <c r="E15" t="s">
        <v>26</v>
      </c>
    </row>
    <row r="16" spans="1:5" x14ac:dyDescent="0.3">
      <c r="C16" s="1">
        <v>15</v>
      </c>
      <c r="D16" t="s">
        <v>26</v>
      </c>
      <c r="E16" t="s">
        <v>26</v>
      </c>
    </row>
    <row r="17" spans="3:5" x14ac:dyDescent="0.3">
      <c r="C17" s="1">
        <v>16</v>
      </c>
      <c r="D17" t="s">
        <v>26</v>
      </c>
      <c r="E17" t="s">
        <v>26</v>
      </c>
    </row>
    <row r="18" spans="3:5" x14ac:dyDescent="0.3">
      <c r="C18" s="1">
        <v>17</v>
      </c>
      <c r="D18" t="s">
        <v>26</v>
      </c>
      <c r="E18" t="s">
        <v>26</v>
      </c>
    </row>
    <row r="19" spans="3:5" x14ac:dyDescent="0.3">
      <c r="C19" s="1">
        <v>18</v>
      </c>
      <c r="D19" t="s">
        <v>26</v>
      </c>
      <c r="E19" t="s">
        <v>26</v>
      </c>
    </row>
    <row r="20" spans="3:5" x14ac:dyDescent="0.3">
      <c r="C20" s="1">
        <v>19</v>
      </c>
      <c r="D20" t="s">
        <v>26</v>
      </c>
      <c r="E20" t="s">
        <v>26</v>
      </c>
    </row>
    <row r="21" spans="3:5" x14ac:dyDescent="0.3">
      <c r="C21" s="1">
        <v>20</v>
      </c>
      <c r="D21" t="s">
        <v>26</v>
      </c>
      <c r="E21" t="s">
        <v>26</v>
      </c>
    </row>
    <row r="22" spans="3:5" x14ac:dyDescent="0.3">
      <c r="C22" s="1">
        <v>21</v>
      </c>
      <c r="D22" t="s">
        <v>26</v>
      </c>
      <c r="E22" t="s">
        <v>26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A096-9B9D-4AAF-8D9A-12DC0F492D45}">
  <dimension ref="A1:H22"/>
  <sheetViews>
    <sheetView tabSelected="1" workbookViewId="0">
      <pane ySplit="1" topLeftCell="A2" activePane="bottomLeft" state="frozen"/>
      <selection pane="bottomLeft" activeCell="L6" sqref="L6"/>
    </sheetView>
  </sheetViews>
  <sheetFormatPr defaultRowHeight="14.4" x14ac:dyDescent="0.3"/>
  <cols>
    <col min="1" max="1" width="14.88671875" customWidth="1"/>
    <col min="2" max="2" width="18.44140625" style="1" customWidth="1"/>
    <col min="3" max="3" width="17.5546875" style="1" customWidth="1"/>
    <col min="4" max="4" width="25" style="1" customWidth="1"/>
    <col min="5" max="5" width="7.44140625" style="1" customWidth="1"/>
    <col min="6" max="6" width="16.6640625" style="2" customWidth="1"/>
    <col min="7" max="7" width="36.109375" customWidth="1"/>
    <col min="8" max="8" width="12.5546875" customWidth="1"/>
  </cols>
  <sheetData>
    <row r="1" spans="1:8" ht="34.5" customHeight="1" thickBot="1" x14ac:dyDescent="0.35">
      <c r="A1" s="6" t="s">
        <v>1</v>
      </c>
      <c r="B1" s="15" t="s">
        <v>18</v>
      </c>
      <c r="C1" s="7" t="s">
        <v>2</v>
      </c>
      <c r="D1" s="8" t="s">
        <v>3</v>
      </c>
      <c r="E1" s="8" t="s">
        <v>4</v>
      </c>
      <c r="F1" s="8" t="s">
        <v>5</v>
      </c>
      <c r="G1" s="7" t="s">
        <v>0</v>
      </c>
      <c r="H1" s="9" t="s">
        <v>7</v>
      </c>
    </row>
    <row r="2" spans="1:8" ht="38.25" customHeight="1" thickTop="1" x14ac:dyDescent="0.3">
      <c r="A2" s="10">
        <v>561</v>
      </c>
      <c r="B2" s="10" t="s">
        <v>31</v>
      </c>
      <c r="C2" s="10" t="s">
        <v>27</v>
      </c>
      <c r="D2" s="10" t="s">
        <v>28</v>
      </c>
      <c r="E2" s="10">
        <v>2</v>
      </c>
      <c r="F2" s="12" t="s">
        <v>29</v>
      </c>
      <c r="G2" s="10" t="s">
        <v>30</v>
      </c>
      <c r="H2" s="73">
        <v>0.625</v>
      </c>
    </row>
    <row r="3" spans="1:8" ht="38.25" customHeight="1" x14ac:dyDescent="0.3">
      <c r="A3" s="11"/>
      <c r="B3" s="11"/>
      <c r="C3" s="11"/>
      <c r="D3" s="11"/>
      <c r="E3" s="11"/>
      <c r="F3" s="13"/>
      <c r="G3" s="4"/>
      <c r="H3" s="4"/>
    </row>
    <row r="4" spans="1:8" ht="38.25" customHeight="1" x14ac:dyDescent="0.3">
      <c r="A4" s="11"/>
      <c r="B4" s="11"/>
      <c r="C4" s="11"/>
      <c r="D4" s="11"/>
      <c r="E4" s="11"/>
      <c r="F4" s="13"/>
      <c r="G4" s="4"/>
      <c r="H4" s="4"/>
    </row>
    <row r="5" spans="1:8" ht="38.25" customHeight="1" x14ac:dyDescent="0.3">
      <c r="A5" s="11"/>
      <c r="B5" s="11"/>
      <c r="C5" s="11"/>
      <c r="D5" s="11"/>
      <c r="E5" s="11"/>
      <c r="F5" s="13"/>
      <c r="G5" s="4"/>
      <c r="H5" s="4"/>
    </row>
    <row r="6" spans="1:8" ht="38.25" customHeight="1" x14ac:dyDescent="0.3">
      <c r="A6" s="11"/>
      <c r="B6" s="11"/>
      <c r="C6" s="11"/>
      <c r="D6" s="11"/>
      <c r="E6" s="11"/>
      <c r="F6" s="13"/>
      <c r="G6" s="4"/>
      <c r="H6" s="4"/>
    </row>
    <row r="7" spans="1:8" ht="38.25" customHeight="1" x14ac:dyDescent="0.3">
      <c r="A7" s="11"/>
      <c r="B7" s="11"/>
      <c r="C7" s="11"/>
      <c r="D7" s="11"/>
      <c r="E7" s="11"/>
      <c r="F7" s="13"/>
      <c r="G7" s="4"/>
      <c r="H7" s="4"/>
    </row>
    <row r="8" spans="1:8" ht="38.25" customHeight="1" x14ac:dyDescent="0.3">
      <c r="A8" s="11"/>
      <c r="B8" s="11"/>
      <c r="C8" s="11"/>
      <c r="D8" s="11"/>
      <c r="E8" s="11"/>
      <c r="F8" s="13"/>
      <c r="G8" s="4"/>
      <c r="H8" s="4"/>
    </row>
    <row r="9" spans="1:8" ht="38.25" customHeight="1" x14ac:dyDescent="0.3">
      <c r="A9" s="11"/>
      <c r="B9" s="11"/>
      <c r="C9" s="11"/>
      <c r="D9" s="11"/>
      <c r="E9" s="11"/>
      <c r="F9" s="13"/>
      <c r="G9" s="4"/>
      <c r="H9" s="4"/>
    </row>
    <row r="10" spans="1:8" ht="38.25" customHeight="1" x14ac:dyDescent="0.3">
      <c r="A10" s="11"/>
      <c r="B10" s="11"/>
      <c r="C10" s="11"/>
      <c r="D10" s="11"/>
      <c r="E10" s="11"/>
      <c r="F10" s="13"/>
      <c r="G10" s="4"/>
      <c r="H10" s="4"/>
    </row>
    <row r="11" spans="1:8" ht="38.25" customHeight="1" x14ac:dyDescent="0.3">
      <c r="A11" s="11"/>
      <c r="B11" s="11"/>
      <c r="C11" s="11"/>
      <c r="D11" s="11"/>
      <c r="E11" s="11"/>
      <c r="F11" s="13"/>
      <c r="G11" s="4"/>
      <c r="H11" s="4"/>
    </row>
    <row r="12" spans="1:8" ht="38.25" customHeight="1" x14ac:dyDescent="0.3">
      <c r="A12" s="11"/>
      <c r="B12" s="11"/>
      <c r="C12" s="11"/>
      <c r="D12" s="11"/>
      <c r="E12" s="11"/>
      <c r="F12" s="13"/>
      <c r="G12" s="4"/>
      <c r="H12" s="4"/>
    </row>
    <row r="13" spans="1:8" ht="38.25" customHeight="1" x14ac:dyDescent="0.3">
      <c r="A13" s="4"/>
      <c r="B13" s="11"/>
      <c r="C13" s="11"/>
      <c r="D13" s="11"/>
      <c r="E13" s="11"/>
      <c r="F13" s="13"/>
      <c r="G13" s="4"/>
      <c r="H13" s="4"/>
    </row>
    <row r="14" spans="1:8" ht="38.25" customHeight="1" x14ac:dyDescent="0.3">
      <c r="A14" s="4"/>
      <c r="B14" s="11"/>
      <c r="C14" s="11"/>
      <c r="D14" s="11"/>
      <c r="E14" s="11"/>
      <c r="F14" s="13"/>
      <c r="G14" s="4"/>
      <c r="H14" s="4"/>
    </row>
    <row r="15" spans="1:8" ht="38.25" customHeight="1" x14ac:dyDescent="0.3">
      <c r="A15" s="4"/>
      <c r="B15" s="11"/>
      <c r="C15" s="11"/>
      <c r="D15" s="11"/>
      <c r="E15" s="11"/>
      <c r="F15" s="13"/>
      <c r="G15" s="4"/>
      <c r="H15" s="4"/>
    </row>
    <row r="16" spans="1:8" ht="38.25" customHeight="1" x14ac:dyDescent="0.3">
      <c r="A16" s="4"/>
      <c r="B16" s="11"/>
      <c r="C16" s="11"/>
      <c r="D16" s="11"/>
      <c r="E16" s="11"/>
      <c r="F16" s="13"/>
      <c r="G16" s="4"/>
      <c r="H16" s="4"/>
    </row>
    <row r="17" spans="1:8" ht="38.25" customHeight="1" x14ac:dyDescent="0.3">
      <c r="A17" s="4"/>
      <c r="B17" s="11"/>
      <c r="C17" s="11"/>
      <c r="D17" s="11"/>
      <c r="E17" s="11"/>
      <c r="F17" s="13"/>
      <c r="G17" s="4"/>
      <c r="H17" s="4"/>
    </row>
    <row r="18" spans="1:8" ht="38.25" customHeight="1" x14ac:dyDescent="0.3">
      <c r="A18" s="4"/>
      <c r="B18" s="11"/>
      <c r="C18" s="11"/>
      <c r="D18" s="11"/>
      <c r="E18" s="11"/>
      <c r="F18" s="13"/>
      <c r="G18" s="4"/>
      <c r="H18" s="4"/>
    </row>
    <row r="19" spans="1:8" ht="38.25" customHeight="1" x14ac:dyDescent="0.3">
      <c r="A19" s="4"/>
      <c r="B19" s="11"/>
      <c r="C19" s="11"/>
      <c r="D19" s="11"/>
      <c r="E19" s="11"/>
      <c r="F19" s="13"/>
      <c r="G19" s="4"/>
      <c r="H19" s="4"/>
    </row>
    <row r="20" spans="1:8" ht="38.25" customHeight="1" x14ac:dyDescent="0.3">
      <c r="A20" s="4"/>
      <c r="B20" s="11"/>
      <c r="C20" s="11"/>
      <c r="D20" s="11"/>
      <c r="E20" s="11"/>
      <c r="F20" s="13"/>
      <c r="G20" s="4"/>
      <c r="H20" s="4"/>
    </row>
    <row r="21" spans="1:8" ht="38.25" customHeight="1" x14ac:dyDescent="0.3">
      <c r="A21" s="4"/>
      <c r="B21" s="11"/>
      <c r="C21" s="11"/>
      <c r="D21" s="11"/>
      <c r="E21" s="11"/>
      <c r="F21" s="13"/>
      <c r="G21" s="4"/>
      <c r="H21" s="4"/>
    </row>
    <row r="22" spans="1:8" ht="38.25" customHeight="1" x14ac:dyDescent="0.3">
      <c r="A22" s="4"/>
      <c r="B22" s="11"/>
      <c r="C22" s="11"/>
      <c r="D22" s="11"/>
      <c r="E22" s="11"/>
      <c r="F22" s="13"/>
      <c r="G22" s="4"/>
      <c r="H22" s="4"/>
    </row>
  </sheetData>
  <conditionalFormatting sqref="E2:F22">
    <cfRule type="cellIs" dxfId="10" priority="1" operator="equal">
      <formula>"1 - Vizuální kontrola lakovaných dílů"</formula>
    </cfRule>
    <cfRule type="cellIs" dxfId="9" priority="2" operator="equal">
      <formula>"2 - Posluchové / Symslové kontroly"</formula>
    </cfRule>
    <cfRule type="cellIs" dxfId="8" priority="3" operator="equal">
      <formula>"2 - Vizuální kontrola povrchových vad"</formula>
    </cfRule>
    <cfRule type="cellIs" dxfId="7" priority="4" operator="equal">
      <formula>"3 - Vizuální kontrola nad 10 kontrolních bodů"</formula>
    </cfRule>
    <cfRule type="cellIs" dxfId="6" priority="5" operator="equal">
      <formula>"4 - Vizuální kontrola od 5 do 10 kontrolních bodů"</formula>
    </cfRule>
    <cfRule type="cellIs" dxfId="5" priority="6" operator="equal">
      <formula>"5 - Vizuální kontrola do 4 kontrolních bodů"</formula>
    </cfRule>
    <cfRule type="cellIs" dxfId="4" priority="7" operator="equal">
      <formula>"6 - Rework"</formula>
    </cfRule>
    <cfRule type="cellIs" dxfId="3" priority="8" operator="equal">
      <formula>"7 - Měření"</formula>
    </cfRule>
    <cfRule type="cellIs" dxfId="2" priority="9" operator="equal">
      <formula>"8 - Atributivní Poka Yoke"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3388-F238-4035-A2A7-23A7623CE306}">
  <dimension ref="A1:AM40"/>
  <sheetViews>
    <sheetView showGridLines="0" workbookViewId="0">
      <selection activeCell="U11" sqref="U11:W12"/>
    </sheetView>
  </sheetViews>
  <sheetFormatPr defaultColWidth="3.88671875" defaultRowHeight="14.4" x14ac:dyDescent="0.3"/>
  <cols>
    <col min="1" max="39" width="6.33203125" customWidth="1"/>
  </cols>
  <sheetData>
    <row r="1" spans="1:39" ht="14.25" customHeight="1" thickTop="1" x14ac:dyDescent="0.3">
      <c r="A1" s="36"/>
      <c r="B1" s="37"/>
      <c r="C1" s="37"/>
      <c r="D1" s="37"/>
      <c r="E1" s="37"/>
      <c r="F1" s="37"/>
      <c r="G1" s="37"/>
      <c r="H1" s="38"/>
      <c r="I1" s="39"/>
      <c r="J1" s="39"/>
      <c r="K1" s="39"/>
      <c r="L1" s="39"/>
      <c r="M1" s="39"/>
      <c r="N1" s="39"/>
      <c r="O1" s="40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/>
    </row>
    <row r="2" spans="1:39" ht="15" thickBot="1" x14ac:dyDescent="0.35">
      <c r="A2" s="41"/>
      <c r="B2" s="16"/>
      <c r="C2" s="16"/>
      <c r="D2" s="16"/>
      <c r="E2" s="16"/>
      <c r="F2" s="16"/>
      <c r="G2" s="16"/>
      <c r="H2" s="27"/>
      <c r="I2" s="28"/>
      <c r="J2" s="29"/>
      <c r="K2" s="29"/>
      <c r="L2" s="29"/>
      <c r="M2" s="29"/>
      <c r="N2" s="29"/>
      <c r="O2" s="30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42"/>
    </row>
    <row r="3" spans="1:39" x14ac:dyDescent="0.3">
      <c r="A3" s="41"/>
      <c r="B3" s="16"/>
      <c r="C3" s="16"/>
      <c r="D3" s="16"/>
      <c r="E3" s="16"/>
      <c r="F3" s="16"/>
      <c r="G3" s="3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42"/>
    </row>
    <row r="4" spans="1:39" x14ac:dyDescent="0.3">
      <c r="A4" s="41"/>
      <c r="B4" s="16"/>
      <c r="C4" s="16"/>
      <c r="D4" s="16"/>
      <c r="E4" s="16"/>
      <c r="F4" s="16"/>
      <c r="G4" s="31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42"/>
    </row>
    <row r="5" spans="1:39" ht="15" thickBot="1" x14ac:dyDescent="0.35">
      <c r="A5" s="41"/>
      <c r="B5" s="16"/>
      <c r="C5" s="16"/>
      <c r="D5" s="16"/>
      <c r="E5" s="16"/>
      <c r="F5" s="16"/>
      <c r="G5" s="3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42"/>
    </row>
    <row r="6" spans="1:39" x14ac:dyDescent="0.3">
      <c r="A6" s="43"/>
      <c r="B6" s="17"/>
      <c r="C6" s="61" t="str">
        <f>IF(COUNTIF('Běžící zakázky'!E2:E12,20),"Obsazeno","Volno")</f>
        <v>Volno</v>
      </c>
      <c r="D6" s="62"/>
      <c r="E6" s="63"/>
      <c r="F6" s="17"/>
      <c r="G6" s="1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42"/>
    </row>
    <row r="7" spans="1:39" x14ac:dyDescent="0.3">
      <c r="A7" s="41"/>
      <c r="B7" s="16"/>
      <c r="C7" s="64"/>
      <c r="D7" s="65"/>
      <c r="E7" s="66"/>
      <c r="F7" s="16"/>
      <c r="G7" s="19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42"/>
    </row>
    <row r="8" spans="1:39" x14ac:dyDescent="0.3">
      <c r="A8" s="41"/>
      <c r="B8" s="16"/>
      <c r="C8" s="16"/>
      <c r="D8" s="16"/>
      <c r="E8" s="16"/>
      <c r="F8" s="16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42"/>
    </row>
    <row r="9" spans="1:39" x14ac:dyDescent="0.3">
      <c r="A9" s="41"/>
      <c r="B9" s="16"/>
      <c r="C9" s="16"/>
      <c r="D9" s="16"/>
      <c r="E9" s="16"/>
      <c r="F9" s="16"/>
      <c r="G9" s="2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42"/>
    </row>
    <row r="10" spans="1:39" x14ac:dyDescent="0.3">
      <c r="A10" s="41"/>
      <c r="B10" s="16"/>
      <c r="C10" s="16"/>
      <c r="D10" s="16"/>
      <c r="E10" s="16"/>
      <c r="F10" s="16"/>
      <c r="G10" s="2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42"/>
    </row>
    <row r="11" spans="1:39" x14ac:dyDescent="0.3">
      <c r="A11" s="41"/>
      <c r="B11" s="16"/>
      <c r="C11" s="16"/>
      <c r="D11" s="16"/>
      <c r="E11" s="16"/>
      <c r="F11" s="16"/>
      <c r="G11" s="19"/>
      <c r="H11" s="16"/>
      <c r="I11" s="16"/>
      <c r="J11" s="16"/>
      <c r="K11" s="16"/>
      <c r="L11" s="16"/>
      <c r="M11" s="16"/>
      <c r="N11" s="60" t="str">
        <f>IF(COUNTIF('Běžící zakázky'!E2:E12,1),"Obsazeno","Volno")</f>
        <v>Volno</v>
      </c>
      <c r="O11" s="60"/>
      <c r="P11" s="60"/>
      <c r="Q11" s="16"/>
      <c r="R11" s="16"/>
      <c r="S11" s="16"/>
      <c r="T11" s="16"/>
      <c r="U11" s="60" t="str">
        <f>IF(COUNTIF('Běžící zakázky'!E2:E12,2),"Obsazeno","Volno")</f>
        <v>Obsazeno</v>
      </c>
      <c r="V11" s="60"/>
      <c r="W11" s="60"/>
      <c r="X11" s="16"/>
      <c r="Y11" s="16"/>
      <c r="Z11" s="16"/>
      <c r="AA11" s="16"/>
      <c r="AB11" s="60" t="str">
        <f>IF(COUNTIF('Běžící zakázky'!E2:E12,3),"Obsazeno","Volno")</f>
        <v>Volno</v>
      </c>
      <c r="AC11" s="60"/>
      <c r="AD11" s="60"/>
      <c r="AE11" s="16"/>
      <c r="AF11" s="16"/>
      <c r="AG11" s="16"/>
      <c r="AH11" s="16"/>
      <c r="AI11" s="60" t="str">
        <f>IF(COUNTIF('Běžící zakázky'!E2:E12,4),"Obsazeno","Volno")</f>
        <v>Volno</v>
      </c>
      <c r="AJ11" s="60"/>
      <c r="AK11" s="60"/>
      <c r="AL11" s="16"/>
      <c r="AM11" s="42"/>
    </row>
    <row r="12" spans="1:39" x14ac:dyDescent="0.3">
      <c r="A12" s="41"/>
      <c r="B12" s="16"/>
      <c r="C12" s="67" t="str">
        <f>IF(COUNTIF('Běžící zakázky'!E2:E12,19),"Obsazeno","Volno")</f>
        <v>Volno</v>
      </c>
      <c r="D12" s="68"/>
      <c r="E12" s="69"/>
      <c r="F12" s="16"/>
      <c r="G12" s="19"/>
      <c r="H12" s="16"/>
      <c r="I12" s="16"/>
      <c r="J12" s="16"/>
      <c r="K12" s="16"/>
      <c r="L12" s="16"/>
      <c r="M12" s="16"/>
      <c r="N12" s="60"/>
      <c r="O12" s="60"/>
      <c r="P12" s="60"/>
      <c r="Q12" s="16"/>
      <c r="R12" s="16"/>
      <c r="S12" s="16"/>
      <c r="T12" s="16"/>
      <c r="U12" s="60"/>
      <c r="V12" s="60"/>
      <c r="W12" s="60"/>
      <c r="X12" s="16"/>
      <c r="Y12" s="16"/>
      <c r="Z12" s="16"/>
      <c r="AA12" s="34"/>
      <c r="AB12" s="60"/>
      <c r="AC12" s="60"/>
      <c r="AD12" s="60"/>
      <c r="AE12" s="16"/>
      <c r="AF12" s="16"/>
      <c r="AG12" s="16"/>
      <c r="AH12" s="16"/>
      <c r="AI12" s="60"/>
      <c r="AJ12" s="60"/>
      <c r="AK12" s="60"/>
      <c r="AL12" s="16"/>
      <c r="AM12" s="42"/>
    </row>
    <row r="13" spans="1:39" ht="15" thickBot="1" x14ac:dyDescent="0.35">
      <c r="A13" s="44"/>
      <c r="B13" s="20"/>
      <c r="C13" s="70"/>
      <c r="D13" s="71"/>
      <c r="E13" s="72"/>
      <c r="F13" s="20"/>
      <c r="G13" s="21"/>
      <c r="H13" s="16"/>
      <c r="I13" s="16"/>
      <c r="J13" s="16"/>
      <c r="K13" s="16"/>
      <c r="L13" s="1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42"/>
    </row>
    <row r="14" spans="1:39" x14ac:dyDescent="0.3">
      <c r="A14" s="53"/>
      <c r="B14" s="54"/>
      <c r="C14" s="54"/>
      <c r="D14" s="54"/>
      <c r="E14" s="54"/>
      <c r="F14" s="54"/>
      <c r="G14" s="55"/>
      <c r="H14" s="16"/>
      <c r="I14" s="16"/>
      <c r="J14" s="16"/>
      <c r="K14" s="16"/>
      <c r="L14" s="16"/>
      <c r="M14" s="16"/>
      <c r="N14" s="60" t="str">
        <f>IF(COUNTIF('Běžící zakázky'!E2:E12,8),"Obsazeno","Volno")</f>
        <v>Volno</v>
      </c>
      <c r="O14" s="60"/>
      <c r="P14" s="60"/>
      <c r="Q14" s="16"/>
      <c r="R14" s="16"/>
      <c r="S14" s="16"/>
      <c r="T14" s="16"/>
      <c r="U14" s="61" t="str">
        <f>IF(COUNTIF('Běžící zakázky'!E2:E12,7),"Obsazeno","Volno")</f>
        <v>Volno</v>
      </c>
      <c r="V14" s="62"/>
      <c r="W14" s="63"/>
      <c r="X14" s="16"/>
      <c r="Y14" s="16"/>
      <c r="Z14" s="16"/>
      <c r="AA14" s="16"/>
      <c r="AB14" s="61" t="str">
        <f>IF(COUNTIF('Běžící zakázky'!E2:E12,6),"Obsazeno","Volno")</f>
        <v>Volno</v>
      </c>
      <c r="AC14" s="62"/>
      <c r="AD14" s="63"/>
      <c r="AE14" s="16"/>
      <c r="AF14" s="16"/>
      <c r="AG14" s="16"/>
      <c r="AH14" s="16"/>
      <c r="AI14" s="61" t="str">
        <f>IF(COUNTIF('Běžící zakázky'!E2:E12,5),"Obsazeno","Volno")</f>
        <v>Volno</v>
      </c>
      <c r="AJ14" s="62"/>
      <c r="AK14" s="63"/>
      <c r="AL14" s="16"/>
      <c r="AM14" s="42"/>
    </row>
    <row r="15" spans="1:39" x14ac:dyDescent="0.3">
      <c r="A15" s="53"/>
      <c r="B15" s="54"/>
      <c r="C15" s="54"/>
      <c r="D15" s="54"/>
      <c r="E15" s="54"/>
      <c r="F15" s="54"/>
      <c r="G15" s="56"/>
      <c r="H15" s="16"/>
      <c r="I15" s="16"/>
      <c r="J15" s="16"/>
      <c r="K15" s="16"/>
      <c r="L15" s="16"/>
      <c r="M15" s="16"/>
      <c r="N15" s="60"/>
      <c r="O15" s="60"/>
      <c r="P15" s="60"/>
      <c r="Q15" s="16"/>
      <c r="R15" s="16"/>
      <c r="S15" s="16"/>
      <c r="T15" s="16"/>
      <c r="U15" s="64"/>
      <c r="V15" s="65"/>
      <c r="W15" s="66"/>
      <c r="X15" s="16"/>
      <c r="Y15" s="16"/>
      <c r="Z15" s="16"/>
      <c r="AA15" s="16"/>
      <c r="AB15" s="64"/>
      <c r="AC15" s="65"/>
      <c r="AD15" s="66"/>
      <c r="AE15" s="16"/>
      <c r="AF15" s="16"/>
      <c r="AG15" s="16"/>
      <c r="AH15" s="16"/>
      <c r="AI15" s="64"/>
      <c r="AJ15" s="65"/>
      <c r="AK15" s="66"/>
      <c r="AL15" s="16"/>
      <c r="AM15" s="42"/>
    </row>
    <row r="16" spans="1:39" x14ac:dyDescent="0.3">
      <c r="A16" s="53"/>
      <c r="B16" s="54"/>
      <c r="C16" s="54"/>
      <c r="D16" s="54"/>
      <c r="E16" s="54"/>
      <c r="F16" s="54"/>
      <c r="G16" s="5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42"/>
    </row>
    <row r="17" spans="1:39" x14ac:dyDescent="0.3">
      <c r="A17" s="53"/>
      <c r="B17" s="54"/>
      <c r="C17" s="54"/>
      <c r="D17" s="54"/>
      <c r="E17" s="54"/>
      <c r="F17" s="54"/>
      <c r="G17" s="5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42"/>
    </row>
    <row r="18" spans="1:39" x14ac:dyDescent="0.3">
      <c r="A18" s="53"/>
      <c r="B18" s="54"/>
      <c r="C18" s="54"/>
      <c r="D18" s="54"/>
      <c r="E18" s="54"/>
      <c r="F18" s="54"/>
      <c r="G18" s="5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42"/>
    </row>
    <row r="19" spans="1:39" x14ac:dyDescent="0.3">
      <c r="A19" s="53"/>
      <c r="B19" s="54"/>
      <c r="C19" s="54"/>
      <c r="D19" s="54"/>
      <c r="E19" s="54"/>
      <c r="F19" s="54"/>
      <c r="G19" s="5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42"/>
    </row>
    <row r="20" spans="1:39" ht="15" thickBot="1" x14ac:dyDescent="0.35">
      <c r="A20" s="53"/>
      <c r="B20" s="54"/>
      <c r="C20" s="54"/>
      <c r="D20" s="54"/>
      <c r="E20" s="54"/>
      <c r="F20" s="54"/>
      <c r="G20" s="5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42"/>
    </row>
    <row r="21" spans="1:39" x14ac:dyDescent="0.3">
      <c r="A21" s="45"/>
      <c r="B21" s="23"/>
      <c r="C21" s="23"/>
      <c r="D21" s="23"/>
      <c r="E21" s="23"/>
      <c r="F21" s="23"/>
      <c r="G21" s="24"/>
      <c r="H21" s="16"/>
      <c r="I21" s="16"/>
      <c r="J21" s="16"/>
      <c r="K21" s="16"/>
      <c r="L21" s="16"/>
      <c r="M21" s="16"/>
      <c r="N21" s="60" t="str">
        <f>IF(COUNTIF('Běžící zakázky'!E2:E12,9),"Obsazeno","Volno")</f>
        <v>Volno</v>
      </c>
      <c r="O21" s="60"/>
      <c r="P21" s="60"/>
      <c r="Q21" s="16"/>
      <c r="R21" s="16"/>
      <c r="S21" s="16"/>
      <c r="T21" s="16"/>
      <c r="U21" s="60" t="str">
        <f>IF(COUNTIF('Běžící zakázky'!E2:E12,10),"Obsazeno","Volno")</f>
        <v>Volno</v>
      </c>
      <c r="V21" s="60"/>
      <c r="W21" s="60"/>
      <c r="X21" s="16"/>
      <c r="Y21" s="16"/>
      <c r="Z21" s="16"/>
      <c r="AA21" s="16"/>
      <c r="AB21" s="60" t="str">
        <f>IF(COUNTIF('Běžící zakázky'!E2:E12,11),"Obsazeno","Volno")</f>
        <v>Volno</v>
      </c>
      <c r="AC21" s="60"/>
      <c r="AD21" s="60"/>
      <c r="AE21" s="16"/>
      <c r="AF21" s="16"/>
      <c r="AG21" s="16"/>
      <c r="AH21" s="16"/>
      <c r="AI21" s="60" t="str">
        <f>IF(COUNTIF('Běžící zakázky'!E2:E12,12),"Obsazeno","Volno")</f>
        <v>Volno</v>
      </c>
      <c r="AJ21" s="60"/>
      <c r="AK21" s="60"/>
      <c r="AL21" s="16"/>
      <c r="AM21" s="42"/>
    </row>
    <row r="22" spans="1:39" x14ac:dyDescent="0.3">
      <c r="A22" s="46"/>
      <c r="B22" s="25"/>
      <c r="C22" s="25"/>
      <c r="D22" s="25"/>
      <c r="E22" s="25"/>
      <c r="F22" s="25"/>
      <c r="G22" s="26"/>
      <c r="H22" s="16"/>
      <c r="I22" s="16"/>
      <c r="J22" s="16"/>
      <c r="K22" s="16"/>
      <c r="L22" s="16"/>
      <c r="M22" s="16"/>
      <c r="N22" s="60"/>
      <c r="O22" s="60"/>
      <c r="P22" s="60"/>
      <c r="Q22" s="16"/>
      <c r="R22" s="16"/>
      <c r="S22" s="16"/>
      <c r="T22" s="16"/>
      <c r="U22" s="60"/>
      <c r="V22" s="60"/>
      <c r="W22" s="60"/>
      <c r="X22" s="16"/>
      <c r="Y22" s="16"/>
      <c r="Z22" s="16"/>
      <c r="AA22" s="16"/>
      <c r="AB22" s="60"/>
      <c r="AC22" s="60"/>
      <c r="AD22" s="60"/>
      <c r="AE22" s="16"/>
      <c r="AF22" s="16"/>
      <c r="AG22" s="16"/>
      <c r="AH22" s="16"/>
      <c r="AI22" s="60"/>
      <c r="AJ22" s="60"/>
      <c r="AK22" s="60"/>
      <c r="AL22" s="16"/>
      <c r="AM22" s="42"/>
    </row>
    <row r="23" spans="1:39" x14ac:dyDescent="0.3">
      <c r="A23" s="46"/>
      <c r="B23" s="25"/>
      <c r="C23" s="25"/>
      <c r="D23" s="25"/>
      <c r="E23" s="25"/>
      <c r="F23" s="25"/>
      <c r="G23" s="26"/>
      <c r="H23" s="16"/>
      <c r="I23" s="16"/>
      <c r="J23" s="16"/>
      <c r="K23" s="16"/>
      <c r="L23" s="16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42"/>
    </row>
    <row r="24" spans="1:39" x14ac:dyDescent="0.3">
      <c r="A24" s="46"/>
      <c r="B24" s="25"/>
      <c r="C24" s="25"/>
      <c r="D24" s="25"/>
      <c r="E24" s="25"/>
      <c r="F24" s="25"/>
      <c r="G24" s="33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60" t="str">
        <f>IF(COUNTIF('Běžící zakázky'!E2:E12,13),"Obsazeno","Volno")</f>
        <v>Volno</v>
      </c>
      <c r="AI24" s="60"/>
      <c r="AJ24" s="60"/>
      <c r="AK24" s="16"/>
      <c r="AL24" s="16"/>
      <c r="AM24" s="42"/>
    </row>
    <row r="25" spans="1:39" x14ac:dyDescent="0.3">
      <c r="A25" s="46"/>
      <c r="B25" s="25"/>
      <c r="C25" s="25"/>
      <c r="D25" s="25"/>
      <c r="E25" s="25"/>
      <c r="F25" s="25"/>
      <c r="G25" s="33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60"/>
      <c r="AI25" s="60"/>
      <c r="AJ25" s="60"/>
      <c r="AK25" s="16"/>
      <c r="AL25" s="16"/>
      <c r="AM25" s="42"/>
    </row>
    <row r="26" spans="1:39" x14ac:dyDescent="0.3">
      <c r="A26" s="46"/>
      <c r="B26" s="25"/>
      <c r="C26" s="25"/>
      <c r="D26" s="25"/>
      <c r="E26" s="25"/>
      <c r="F26" s="25"/>
      <c r="G26" s="2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42"/>
    </row>
    <row r="27" spans="1:39" x14ac:dyDescent="0.3">
      <c r="A27" s="46"/>
      <c r="B27" s="25"/>
      <c r="C27" s="25"/>
      <c r="D27" s="25"/>
      <c r="E27" s="25"/>
      <c r="F27" s="25"/>
      <c r="G27" s="2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42"/>
    </row>
    <row r="28" spans="1:39" ht="15" thickBot="1" x14ac:dyDescent="0.35">
      <c r="A28" s="47"/>
      <c r="B28" s="29"/>
      <c r="C28" s="29"/>
      <c r="D28" s="29"/>
      <c r="E28" s="29"/>
      <c r="F28" s="29"/>
      <c r="G28" s="3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42"/>
    </row>
    <row r="29" spans="1:39" x14ac:dyDescent="0.3">
      <c r="A29" s="53"/>
      <c r="B29" s="54"/>
      <c r="C29" s="54"/>
      <c r="D29" s="54"/>
      <c r="E29" s="54"/>
      <c r="F29" s="54"/>
      <c r="G29" s="5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42"/>
    </row>
    <row r="30" spans="1:39" x14ac:dyDescent="0.3">
      <c r="A30" s="53"/>
      <c r="B30" s="54"/>
      <c r="C30" s="54"/>
      <c r="D30" s="54"/>
      <c r="E30" s="54"/>
      <c r="F30" s="54"/>
      <c r="G30" s="5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42"/>
    </row>
    <row r="31" spans="1:39" x14ac:dyDescent="0.3">
      <c r="A31" s="53"/>
      <c r="B31" s="54"/>
      <c r="C31" s="54"/>
      <c r="D31" s="54"/>
      <c r="E31" s="54"/>
      <c r="F31" s="54"/>
      <c r="G31" s="56"/>
      <c r="H31" s="16"/>
      <c r="I31" s="16"/>
      <c r="J31" s="16"/>
      <c r="K31" s="16"/>
      <c r="L31" s="60" t="str">
        <f>IF(COUNTIF('Běžící zakázky'!E2:E12,158),"Obsazeno","Volno")</f>
        <v>Volno</v>
      </c>
      <c r="M31" s="60"/>
      <c r="N31" s="60"/>
      <c r="O31" s="16"/>
      <c r="P31" s="16"/>
      <c r="Q31" s="16"/>
      <c r="R31" s="60" t="str">
        <f>IF(COUNTIF('Běžící zakázky'!E2:E12,17),"Obsazeno","Volno")</f>
        <v>Volno</v>
      </c>
      <c r="S31" s="60"/>
      <c r="T31" s="60"/>
      <c r="U31" s="16"/>
      <c r="V31" s="16"/>
      <c r="W31" s="16"/>
      <c r="X31" s="60" t="str">
        <f>IF(COUNTIF('Běžící zakázky'!E2:E12,16),"Obsazeno","Volno")</f>
        <v>Volno</v>
      </c>
      <c r="Y31" s="60"/>
      <c r="Z31" s="60"/>
      <c r="AA31" s="16"/>
      <c r="AB31" s="16"/>
      <c r="AC31" s="16"/>
      <c r="AD31" s="60" t="str">
        <f>IF(COUNTIF('Běžící zakázky'!E2:E12,15),"Obsazeno","Volno")</f>
        <v>Volno</v>
      </c>
      <c r="AE31" s="60"/>
      <c r="AF31" s="60"/>
      <c r="AG31" s="16"/>
      <c r="AH31" s="16"/>
      <c r="AI31" s="16"/>
      <c r="AJ31" s="60" t="str">
        <f>IF(COUNTIF('Běžící zakázky'!E2:E12,14),"Obsazeno","Volno")</f>
        <v>Volno</v>
      </c>
      <c r="AK31" s="60"/>
      <c r="AL31" s="60"/>
      <c r="AM31" s="42"/>
    </row>
    <row r="32" spans="1:39" x14ac:dyDescent="0.3">
      <c r="A32" s="53"/>
      <c r="B32" s="54"/>
      <c r="C32" s="54"/>
      <c r="D32" s="54"/>
      <c r="E32" s="54"/>
      <c r="F32" s="54"/>
      <c r="G32" s="56"/>
      <c r="H32" s="16"/>
      <c r="I32" s="16"/>
      <c r="J32" s="16"/>
      <c r="K32" s="16"/>
      <c r="L32" s="60"/>
      <c r="M32" s="60"/>
      <c r="N32" s="60"/>
      <c r="O32" s="16"/>
      <c r="P32" s="16"/>
      <c r="Q32" s="16"/>
      <c r="R32" s="60"/>
      <c r="S32" s="60"/>
      <c r="T32" s="60"/>
      <c r="U32" s="16"/>
      <c r="V32" s="16"/>
      <c r="W32" s="16"/>
      <c r="X32" s="60"/>
      <c r="Y32" s="60"/>
      <c r="Z32" s="60"/>
      <c r="AA32" s="16"/>
      <c r="AB32" s="16"/>
      <c r="AC32" s="16"/>
      <c r="AD32" s="60"/>
      <c r="AE32" s="60"/>
      <c r="AF32" s="60"/>
      <c r="AG32" s="16"/>
      <c r="AH32" s="16"/>
      <c r="AI32" s="16"/>
      <c r="AJ32" s="60"/>
      <c r="AK32" s="60"/>
      <c r="AL32" s="60"/>
      <c r="AM32" s="42"/>
    </row>
    <row r="33" spans="1:39" ht="15" thickBot="1" x14ac:dyDescent="0.35">
      <c r="A33" s="57"/>
      <c r="B33" s="58"/>
      <c r="C33" s="58"/>
      <c r="D33" s="58"/>
      <c r="E33" s="58"/>
      <c r="F33" s="58"/>
      <c r="G33" s="59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50"/>
    </row>
    <row r="34" spans="1:39" ht="15" thickTop="1" x14ac:dyDescent="0.3">
      <c r="G34" s="16"/>
      <c r="H34" s="16"/>
      <c r="I34" s="16"/>
    </row>
    <row r="35" spans="1:39" x14ac:dyDescent="0.3">
      <c r="G35" s="16"/>
      <c r="H35" s="16"/>
      <c r="I35" s="16"/>
    </row>
    <row r="36" spans="1:39" x14ac:dyDescent="0.3">
      <c r="G36" s="16"/>
      <c r="H36" s="16"/>
      <c r="I36" s="16"/>
    </row>
    <row r="37" spans="1:39" x14ac:dyDescent="0.3">
      <c r="G37" s="16"/>
      <c r="H37" s="16"/>
      <c r="I37" s="16"/>
    </row>
    <row r="38" spans="1:39" x14ac:dyDescent="0.3">
      <c r="G38" s="16"/>
      <c r="H38" s="16"/>
      <c r="I38" s="16"/>
    </row>
    <row r="39" spans="1:39" x14ac:dyDescent="0.3">
      <c r="G39" s="16"/>
      <c r="H39" s="16"/>
      <c r="I39" s="16"/>
    </row>
    <row r="40" spans="1:39" x14ac:dyDescent="0.3">
      <c r="G40" s="16"/>
      <c r="H40" s="16"/>
      <c r="I40" s="16"/>
    </row>
  </sheetData>
  <mergeCells count="20">
    <mergeCell ref="C6:E7"/>
    <mergeCell ref="C12:E13"/>
    <mergeCell ref="N11:P12"/>
    <mergeCell ref="AI11:AK12"/>
    <mergeCell ref="U11:W12"/>
    <mergeCell ref="AB11:AD12"/>
    <mergeCell ref="N14:P15"/>
    <mergeCell ref="U14:W15"/>
    <mergeCell ref="AB14:AD15"/>
    <mergeCell ref="AI14:AK15"/>
    <mergeCell ref="N21:P22"/>
    <mergeCell ref="U21:W22"/>
    <mergeCell ref="AB21:AD22"/>
    <mergeCell ref="AI21:AK22"/>
    <mergeCell ref="AD31:AF32"/>
    <mergeCell ref="AJ31:AL32"/>
    <mergeCell ref="AH24:AJ25"/>
    <mergeCell ref="R31:T32"/>
    <mergeCell ref="L31:N32"/>
    <mergeCell ref="X31:Z32"/>
  </mergeCells>
  <conditionalFormatting sqref="C6:E7 C12:E13 N11:P12 U11:W12 AB11:AD12 AI11:AK12 AI14:AK15 AB14:AD15 U14:W15 N14:P15 N21:P22 U21:W22 AB21:AD22 AI21:AK22 AH24:AJ25 AD31:AF32 AJ31:AL32 X31:Z32 R31:T32 L31:N32">
    <cfRule type="cellIs" dxfId="1" priority="1" operator="equal">
      <formula>"Obsazeno"</formula>
    </cfRule>
    <cfRule type="cellIs" dxfId="0" priority="2" operator="equal">
      <formula>"Volno"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</vt:lpstr>
      <vt:lpstr>Běžící zakázky</vt:lpstr>
      <vt:lpstr>Layout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Kralova</dc:creator>
  <cp:lastModifiedBy>Michal Borsky</cp:lastModifiedBy>
  <cp:lastPrinted>2019-11-06T10:14:33Z</cp:lastPrinted>
  <dcterms:created xsi:type="dcterms:W3CDTF">2019-10-23T05:59:08Z</dcterms:created>
  <dcterms:modified xsi:type="dcterms:W3CDTF">2019-11-06T13:17:10Z</dcterms:modified>
</cp:coreProperties>
</file>