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showInkAnnotation="0" codeName="Tento_zošit"/>
  <mc:AlternateContent xmlns:mc="http://schemas.openxmlformats.org/markup-compatibility/2006">
    <mc:Choice Requires="x15">
      <x15ac:absPath xmlns:x15ac="http://schemas.microsoft.com/office/spreadsheetml/2010/11/ac" url="C:\Users\loksi\Desktop\"/>
    </mc:Choice>
  </mc:AlternateContent>
  <xr:revisionPtr revIDLastSave="0" documentId="13_ncr:1_{B708FB50-DC30-479A-90F2-E1C8546A32C9}" xr6:coauthVersionLast="44" xr6:coauthVersionMax="44" xr10:uidLastSave="{00000000-0000-0000-0000-000000000000}"/>
  <bookViews>
    <workbookView xWindow="-120" yWindow="-120" windowWidth="20730" windowHeight="11160" tabRatio="692" activeTab="3" xr2:uid="{00000000-000D-0000-FFFF-FFFF00000000}"/>
  </bookViews>
  <sheets>
    <sheet name="Menu" sheetId="1" r:id="rId1"/>
    <sheet name="Originál" sheetId="2" r:id="rId2"/>
    <sheet name="Tlač" sheetId="3" r:id="rId3"/>
    <sheet name="Sumár " sheetId="43" r:id="rId4"/>
    <sheet name="Inventár" sheetId="4" r:id="rId5"/>
    <sheet name="Sklad" sheetId="18" r:id="rId6"/>
    <sheet name="0" sheetId="103" r:id="rId7"/>
    <sheet name="1" sheetId="104" r:id="rId8"/>
    <sheet name="2" sheetId="105" r:id="rId9"/>
    <sheet name="3" sheetId="106" r:id="rId10"/>
  </sheets>
  <definedNames>
    <definedName name="_xlnm._FilterDatabase" localSheetId="4" hidden="1">Inventár!$B$6:$E$150</definedName>
    <definedName name="_xlnm.Print_Titles" localSheetId="3">'Sumár '!$1:$3</definedName>
    <definedName name="_xlnm.Print_Area" localSheetId="2">Tlač!$A$1:$L$159</definedName>
    <definedName name="Z_32919E7A_4AC7_4E07_89D3_743AB204779D_.wvu.Cols" localSheetId="6" hidden="1">'0'!$N:$N</definedName>
    <definedName name="Z_32919E7A_4AC7_4E07_89D3_743AB204779D_.wvu.Cols" localSheetId="7" hidden="1">'1'!$N:$N</definedName>
    <definedName name="Z_32919E7A_4AC7_4E07_89D3_743AB204779D_.wvu.Cols" localSheetId="8" hidden="1">'2'!$N:$N</definedName>
    <definedName name="Z_32919E7A_4AC7_4E07_89D3_743AB204779D_.wvu.Cols" localSheetId="9" hidden="1">'3'!$N:$N</definedName>
    <definedName name="Z_32919E7A_4AC7_4E07_89D3_743AB204779D_.wvu.Cols" localSheetId="1" hidden="1">Originál!$N:$N</definedName>
    <definedName name="Z_32919E7A_4AC7_4E07_89D3_743AB204779D_.wvu.Cols" localSheetId="3" hidden="1">'Sumár '!$D:$D,'Sumár '!$F:$G,'Sumár '!$P:$P</definedName>
    <definedName name="Z_32919E7A_4AC7_4E07_89D3_743AB204779D_.wvu.FilterData" localSheetId="4" hidden="1">Inventár!$B$6:$E$150</definedName>
    <definedName name="Z_32919E7A_4AC7_4E07_89D3_743AB204779D_.wvu.PrintArea" localSheetId="2" hidden="1">Tlač!$A$1:$L$159</definedName>
    <definedName name="Z_32919E7A_4AC7_4E07_89D3_743AB204779D_.wvu.PrintTitles" localSheetId="3" hidden="1">'Sumár '!$1:$3</definedName>
    <definedName name="Z_32919E7A_4AC7_4E07_89D3_743AB204779D_.wvu.Rows" localSheetId="6" hidden="1">'0'!$4:$4</definedName>
    <definedName name="Z_32919E7A_4AC7_4E07_89D3_743AB204779D_.wvu.Rows" localSheetId="7" hidden="1">'1'!$4:$4</definedName>
    <definedName name="Z_32919E7A_4AC7_4E07_89D3_743AB204779D_.wvu.Rows" localSheetId="8" hidden="1">'2'!$4:$4</definedName>
    <definedName name="Z_32919E7A_4AC7_4E07_89D3_743AB204779D_.wvu.Rows" localSheetId="9" hidden="1">'3'!$4:$4</definedName>
    <definedName name="Z_32919E7A_4AC7_4E07_89D3_743AB204779D_.wvu.Rows" localSheetId="1" hidden="1">Originál!$4:$4</definedName>
    <definedName name="Z_32919E7A_4AC7_4E07_89D3_743AB204779D_.wvu.Rows" localSheetId="2" hidden="1">Tlač!$57:$58,Tlač!$112:$113</definedName>
    <definedName name="Z_F21013EB_50BA_4D3E_A8C7_919544C5B58E_.wvu.Cols" localSheetId="3" hidden="1">'Sumár '!$D:$D,'Sumár '!$F:$G,'Sumár '!$P:$P</definedName>
    <definedName name="Z_F21013EB_50BA_4D3E_A8C7_919544C5B58E_.wvu.FilterData" localSheetId="4" hidden="1">Inventár!$B$6:$E$150</definedName>
    <definedName name="Z_F21013EB_50BA_4D3E_A8C7_919544C5B58E_.wvu.PrintTitles" localSheetId="3" hidden="1">'Sumár '!$1:$3</definedName>
    <definedName name="Z_F21013EB_50BA_4D3E_A8C7_919544C5B58E_.wvu.Rows" localSheetId="2" hidden="1">Tlač!$57:$58</definedName>
  </definedNames>
  <calcPr calcId="181029"/>
  <customWorkbookViews>
    <customWorkbookView name="Ľuboš Lokšík - osobné zobrazenie" guid="{32919E7A-4AC7-4E07-89D3-743AB204779D}" mergeInterval="0" personalView="1" maximized="1" xWindow="-8" yWindow="-8" windowWidth="1936" windowHeight="1056" tabRatio="670" activeSheetId="6"/>
    <customWorkbookView name="1" guid="{F21013EB-50BA-4D3E-A8C7-919544C5B58E}" maximized="1" xWindow="-8" yWindow="-8" windowWidth="1936" windowHeight="1056" tabRatio="67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1" i="3" l="1"/>
  <c r="G144" i="3"/>
  <c r="D144" i="3"/>
  <c r="K142" i="3"/>
  <c r="I142" i="3"/>
  <c r="F142" i="3"/>
  <c r="I141" i="3"/>
  <c r="K141" i="3" s="1"/>
  <c r="F141" i="3"/>
  <c r="K140" i="3"/>
  <c r="I140" i="3"/>
  <c r="F140" i="3"/>
  <c r="I139" i="3"/>
  <c r="K139" i="3" s="1"/>
  <c r="F139" i="3"/>
  <c r="K138" i="3"/>
  <c r="I138" i="3"/>
  <c r="F138" i="3"/>
  <c r="I137" i="3"/>
  <c r="K137" i="3" s="1"/>
  <c r="F137" i="3"/>
  <c r="K136" i="3"/>
  <c r="I136" i="3"/>
  <c r="F136" i="3"/>
  <c r="I135" i="3"/>
  <c r="K135" i="3" s="1"/>
  <c r="F135" i="3"/>
  <c r="K134" i="3"/>
  <c r="I134" i="3"/>
  <c r="F134" i="3"/>
  <c r="I133" i="3"/>
  <c r="K133" i="3" s="1"/>
  <c r="F133" i="3"/>
  <c r="K132" i="3"/>
  <c r="I132" i="3"/>
  <c r="F132" i="3"/>
  <c r="I131" i="3"/>
  <c r="K131" i="3" s="1"/>
  <c r="F131" i="3"/>
  <c r="K130" i="3"/>
  <c r="I130" i="3"/>
  <c r="F130" i="3"/>
  <c r="I129" i="3"/>
  <c r="K129" i="3" s="1"/>
  <c r="F129" i="3"/>
  <c r="K128" i="3"/>
  <c r="I128" i="3"/>
  <c r="F128" i="3"/>
  <c r="I127" i="3"/>
  <c r="K127" i="3" s="1"/>
  <c r="F127" i="3"/>
  <c r="K126" i="3"/>
  <c r="I126" i="3"/>
  <c r="F126" i="3"/>
  <c r="I125" i="3"/>
  <c r="K125" i="3" s="1"/>
  <c r="F125" i="3"/>
  <c r="K124" i="3"/>
  <c r="I124" i="3"/>
  <c r="F124" i="3"/>
  <c r="I123" i="3"/>
  <c r="K123" i="3" s="1"/>
  <c r="F123" i="3"/>
  <c r="K122" i="3"/>
  <c r="I122" i="3"/>
  <c r="F122" i="3"/>
  <c r="I121" i="3"/>
  <c r="K121" i="3" s="1"/>
  <c r="F121" i="3"/>
  <c r="K120" i="3"/>
  <c r="I120" i="3"/>
  <c r="F120" i="3"/>
  <c r="I119" i="3"/>
  <c r="K119" i="3" s="1"/>
  <c r="F119" i="3"/>
  <c r="K118" i="3"/>
  <c r="I118" i="3"/>
  <c r="F118" i="3"/>
  <c r="I117" i="3"/>
  <c r="K117" i="3" s="1"/>
  <c r="F117" i="3"/>
  <c r="G107" i="3"/>
  <c r="D107" i="3"/>
  <c r="I105" i="3"/>
  <c r="K105" i="3" s="1"/>
  <c r="F105" i="3"/>
  <c r="K104" i="3"/>
  <c r="I104" i="3"/>
  <c r="F104" i="3"/>
  <c r="I103" i="3"/>
  <c r="K103" i="3" s="1"/>
  <c r="F103" i="3"/>
  <c r="K102" i="3"/>
  <c r="I102" i="3"/>
  <c r="F102" i="3"/>
  <c r="I101" i="3"/>
  <c r="K101" i="3" s="1"/>
  <c r="F101" i="3"/>
  <c r="K100" i="3"/>
  <c r="I100" i="3"/>
  <c r="F100" i="3"/>
  <c r="I99" i="3"/>
  <c r="K99" i="3" s="1"/>
  <c r="F99" i="3"/>
  <c r="K98" i="3"/>
  <c r="I98" i="3"/>
  <c r="F98" i="3"/>
  <c r="I97" i="3"/>
  <c r="K97" i="3" s="1"/>
  <c r="F97" i="3"/>
  <c r="K96" i="3"/>
  <c r="I96" i="3"/>
  <c r="F96" i="3"/>
  <c r="I95" i="3"/>
  <c r="K95" i="3" s="1"/>
  <c r="F95" i="3"/>
  <c r="K94" i="3"/>
  <c r="I94" i="3"/>
  <c r="F94" i="3"/>
  <c r="I93" i="3"/>
  <c r="K93" i="3" s="1"/>
  <c r="F93" i="3"/>
  <c r="K92" i="3"/>
  <c r="I92" i="3"/>
  <c r="F92" i="3"/>
  <c r="I91" i="3"/>
  <c r="K91" i="3" s="1"/>
  <c r="F91" i="3"/>
  <c r="K90" i="3"/>
  <c r="I90" i="3"/>
  <c r="F90" i="3"/>
  <c r="I89" i="3"/>
  <c r="K89" i="3" s="1"/>
  <c r="F89" i="3"/>
  <c r="K88" i="3"/>
  <c r="I88" i="3"/>
  <c r="F88" i="3"/>
  <c r="I87" i="3"/>
  <c r="K87" i="3" s="1"/>
  <c r="F87" i="3"/>
  <c r="K86" i="3"/>
  <c r="I86" i="3"/>
  <c r="F86" i="3"/>
  <c r="I85" i="3"/>
  <c r="K85" i="3" s="1"/>
  <c r="F85" i="3"/>
  <c r="K84" i="3"/>
  <c r="I84" i="3"/>
  <c r="F84" i="3"/>
  <c r="I83" i="3"/>
  <c r="K83" i="3" s="1"/>
  <c r="F83" i="3"/>
  <c r="K82" i="3"/>
  <c r="I82" i="3"/>
  <c r="F82" i="3"/>
  <c r="I81" i="3"/>
  <c r="K81" i="3" s="1"/>
  <c r="F81" i="3"/>
  <c r="K80" i="3"/>
  <c r="I80" i="3"/>
  <c r="F80" i="3"/>
  <c r="I79" i="3"/>
  <c r="K79" i="3" s="1"/>
  <c r="F79" i="3"/>
  <c r="K78" i="3"/>
  <c r="I78" i="3"/>
  <c r="F78" i="3"/>
  <c r="I77" i="3"/>
  <c r="K77" i="3" s="1"/>
  <c r="F77" i="3"/>
  <c r="K76" i="3"/>
  <c r="I76" i="3"/>
  <c r="F76" i="3"/>
  <c r="I75" i="3"/>
  <c r="K75" i="3" s="1"/>
  <c r="F75" i="3"/>
  <c r="K74" i="3"/>
  <c r="I74" i="3"/>
  <c r="F74" i="3"/>
  <c r="I73" i="3"/>
  <c r="K73" i="3" s="1"/>
  <c r="F73" i="3"/>
  <c r="K72" i="3"/>
  <c r="I72" i="3"/>
  <c r="F72" i="3"/>
  <c r="I71" i="3"/>
  <c r="K71" i="3" s="1"/>
  <c r="F71" i="3"/>
  <c r="K70" i="3"/>
  <c r="I70" i="3"/>
  <c r="F70" i="3"/>
  <c r="I69" i="3"/>
  <c r="K69" i="3" s="1"/>
  <c r="F69" i="3"/>
  <c r="K68" i="3"/>
  <c r="I68" i="3"/>
  <c r="F68" i="3"/>
  <c r="I67" i="3"/>
  <c r="K67" i="3" s="1"/>
  <c r="F67" i="3"/>
  <c r="K66" i="3"/>
  <c r="I66" i="3"/>
  <c r="F66" i="3"/>
  <c r="I65" i="3"/>
  <c r="K65" i="3" s="1"/>
  <c r="F65" i="3"/>
  <c r="G55" i="3"/>
  <c r="D55" i="3"/>
  <c r="I53" i="3"/>
  <c r="K53" i="3" s="1"/>
  <c r="F53" i="3"/>
  <c r="K52" i="3"/>
  <c r="I52" i="3"/>
  <c r="F52" i="3"/>
  <c r="I51" i="3"/>
  <c r="K51" i="3" s="1"/>
  <c r="F51" i="3"/>
  <c r="K50" i="3"/>
  <c r="I50" i="3"/>
  <c r="F50" i="3"/>
  <c r="I49" i="3"/>
  <c r="K49" i="3" s="1"/>
  <c r="F49" i="3"/>
  <c r="K48" i="3"/>
  <c r="I48" i="3"/>
  <c r="F48" i="3"/>
  <c r="I47" i="3"/>
  <c r="K47" i="3" s="1"/>
  <c r="F47" i="3"/>
  <c r="K46" i="3"/>
  <c r="I46" i="3"/>
  <c r="F46" i="3"/>
  <c r="I45" i="3"/>
  <c r="K45" i="3" s="1"/>
  <c r="F45" i="3"/>
  <c r="K44" i="3"/>
  <c r="I44" i="3"/>
  <c r="F44" i="3"/>
  <c r="I43" i="3"/>
  <c r="K43" i="3" s="1"/>
  <c r="F43" i="3"/>
  <c r="K42" i="3"/>
  <c r="I42" i="3"/>
  <c r="F42" i="3"/>
  <c r="I41" i="3"/>
  <c r="K41" i="3" s="1"/>
  <c r="F41" i="3"/>
  <c r="K40" i="3"/>
  <c r="I40" i="3"/>
  <c r="F40" i="3"/>
  <c r="I39" i="3"/>
  <c r="K39" i="3" s="1"/>
  <c r="F39" i="3"/>
  <c r="K38" i="3"/>
  <c r="I38" i="3"/>
  <c r="F38" i="3"/>
  <c r="I37" i="3"/>
  <c r="K37" i="3" s="1"/>
  <c r="F37" i="3"/>
  <c r="K36" i="3"/>
  <c r="I36" i="3"/>
  <c r="F36" i="3"/>
  <c r="I35" i="3"/>
  <c r="K35" i="3" s="1"/>
  <c r="F35" i="3"/>
  <c r="K34" i="3"/>
  <c r="I34" i="3"/>
  <c r="F34" i="3"/>
  <c r="I33" i="3"/>
  <c r="K33" i="3" s="1"/>
  <c r="F33" i="3"/>
  <c r="K32" i="3"/>
  <c r="I32" i="3"/>
  <c r="F32" i="3"/>
  <c r="I31" i="3"/>
  <c r="K31" i="3" s="1"/>
  <c r="F31" i="3"/>
  <c r="K30" i="3"/>
  <c r="I30" i="3"/>
  <c r="F30" i="3"/>
  <c r="I29" i="3"/>
  <c r="K29" i="3" s="1"/>
  <c r="F29" i="3"/>
  <c r="K28" i="3"/>
  <c r="I28" i="3"/>
  <c r="F28" i="3"/>
  <c r="I27" i="3"/>
  <c r="K27" i="3" s="1"/>
  <c r="F27" i="3"/>
  <c r="K26" i="3"/>
  <c r="I26" i="3"/>
  <c r="F26" i="3"/>
  <c r="I25" i="3"/>
  <c r="K25" i="3" s="1"/>
  <c r="F25" i="3"/>
  <c r="K24" i="3"/>
  <c r="I24" i="3"/>
  <c r="F24" i="3"/>
  <c r="I23" i="3"/>
  <c r="K23" i="3" s="1"/>
  <c r="F23" i="3"/>
  <c r="K22" i="3"/>
  <c r="I22" i="3"/>
  <c r="F22" i="3"/>
  <c r="I21" i="3"/>
  <c r="K21" i="3" s="1"/>
  <c r="F21" i="3"/>
  <c r="K20" i="3"/>
  <c r="I20" i="3"/>
  <c r="F20" i="3"/>
  <c r="I19" i="3"/>
  <c r="K19" i="3" s="1"/>
  <c r="F19" i="3"/>
  <c r="K18" i="3"/>
  <c r="I18" i="3"/>
  <c r="F18" i="3"/>
  <c r="I17" i="3"/>
  <c r="K17" i="3" s="1"/>
  <c r="F17" i="3"/>
  <c r="K16" i="3"/>
  <c r="I16" i="3"/>
  <c r="F16" i="3"/>
  <c r="I15" i="3"/>
  <c r="K15" i="3" s="1"/>
  <c r="F15" i="3"/>
  <c r="K14" i="3"/>
  <c r="I14" i="3"/>
  <c r="F14" i="3"/>
  <c r="I13" i="3"/>
  <c r="K13" i="3" s="1"/>
  <c r="K55" i="3" s="1"/>
  <c r="J147" i="3" s="1"/>
  <c r="F13" i="3"/>
  <c r="K107" i="3" l="1"/>
  <c r="J148" i="3" s="1"/>
  <c r="J151" i="3" s="1"/>
  <c r="J154" i="3" s="1"/>
  <c r="K144" i="3"/>
  <c r="J149" i="3" s="1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E103" i="43"/>
  <c r="E104" i="43"/>
  <c r="E105" i="43"/>
  <c r="E117" i="43"/>
  <c r="E118" i="43"/>
  <c r="E119" i="43"/>
  <c r="E120" i="43"/>
  <c r="E121" i="43"/>
  <c r="E140" i="43"/>
  <c r="E141" i="43"/>
  <c r="E142" i="43"/>
  <c r="I142" i="43"/>
  <c r="I81" i="2"/>
  <c r="E106" i="43" l="1"/>
  <c r="E107" i="43"/>
  <c r="E108" i="43"/>
  <c r="E109" i="43"/>
  <c r="E110" i="43"/>
  <c r="E111" i="43"/>
  <c r="E112" i="43"/>
  <c r="E113" i="43"/>
  <c r="E114" i="43"/>
  <c r="E115" i="43"/>
  <c r="E116" i="43"/>
  <c r="E55" i="43"/>
  <c r="E56" i="43"/>
  <c r="E57" i="43"/>
  <c r="E58" i="43"/>
  <c r="E59" i="43"/>
  <c r="E60" i="43"/>
  <c r="E61" i="43"/>
  <c r="E62" i="43"/>
  <c r="E63" i="43"/>
  <c r="E64" i="43"/>
  <c r="E54" i="43"/>
  <c r="G20" i="18"/>
  <c r="G21" i="18"/>
  <c r="G19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23" i="18"/>
  <c r="G16" i="18"/>
  <c r="F151" i="106" l="1"/>
  <c r="G144" i="106"/>
  <c r="D144" i="106"/>
  <c r="U143" i="106"/>
  <c r="V143" i="106" s="1"/>
  <c r="U142" i="106"/>
  <c r="V142" i="106" s="1"/>
  <c r="P142" i="106"/>
  <c r="I142" i="106"/>
  <c r="K142" i="106" s="1"/>
  <c r="F142" i="106"/>
  <c r="V141" i="106"/>
  <c r="U141" i="106"/>
  <c r="P141" i="106"/>
  <c r="I141" i="106"/>
  <c r="Q141" i="106" s="1"/>
  <c r="F141" i="106"/>
  <c r="U140" i="106"/>
  <c r="V140" i="106" s="1"/>
  <c r="R140" i="106"/>
  <c r="S140" i="106" s="1"/>
  <c r="P140" i="106"/>
  <c r="I140" i="106"/>
  <c r="K140" i="106" s="1"/>
  <c r="F140" i="106"/>
  <c r="U139" i="106"/>
  <c r="V139" i="106" s="1"/>
  <c r="P139" i="106"/>
  <c r="I139" i="106"/>
  <c r="F139" i="106"/>
  <c r="U138" i="106"/>
  <c r="V138" i="106" s="1"/>
  <c r="P138" i="106"/>
  <c r="I138" i="106"/>
  <c r="K138" i="106" s="1"/>
  <c r="F138" i="106"/>
  <c r="V137" i="106"/>
  <c r="U137" i="106"/>
  <c r="P137" i="106"/>
  <c r="I137" i="106"/>
  <c r="Q137" i="106" s="1"/>
  <c r="F137" i="106"/>
  <c r="U136" i="106"/>
  <c r="V136" i="106" s="1"/>
  <c r="P136" i="106"/>
  <c r="I136" i="106"/>
  <c r="K136" i="106" s="1"/>
  <c r="F136" i="106"/>
  <c r="U135" i="106"/>
  <c r="V135" i="106" s="1"/>
  <c r="P135" i="106"/>
  <c r="I135" i="106"/>
  <c r="F135" i="106"/>
  <c r="U134" i="106"/>
  <c r="V134" i="106" s="1"/>
  <c r="P134" i="106"/>
  <c r="I134" i="106"/>
  <c r="K134" i="106" s="1"/>
  <c r="F134" i="106"/>
  <c r="U133" i="106"/>
  <c r="V133" i="106" s="1"/>
  <c r="P133" i="106"/>
  <c r="I133" i="106"/>
  <c r="Q133" i="106" s="1"/>
  <c r="F133" i="106"/>
  <c r="U132" i="106"/>
  <c r="V132" i="106" s="1"/>
  <c r="P132" i="106"/>
  <c r="I132" i="106"/>
  <c r="K132" i="106" s="1"/>
  <c r="F132" i="106"/>
  <c r="U131" i="106"/>
  <c r="V131" i="106" s="1"/>
  <c r="P131" i="106"/>
  <c r="K131" i="106"/>
  <c r="I131" i="106"/>
  <c r="Q131" i="106" s="1"/>
  <c r="F131" i="106"/>
  <c r="U130" i="106"/>
  <c r="V130" i="106" s="1"/>
  <c r="P130" i="106"/>
  <c r="I130" i="106"/>
  <c r="K130" i="106" s="1"/>
  <c r="F130" i="106"/>
  <c r="U129" i="106"/>
  <c r="V129" i="106" s="1"/>
  <c r="P129" i="106"/>
  <c r="I129" i="106"/>
  <c r="Q129" i="106" s="1"/>
  <c r="F129" i="106"/>
  <c r="U128" i="106"/>
  <c r="V128" i="106" s="1"/>
  <c r="P128" i="106"/>
  <c r="I128" i="106"/>
  <c r="K128" i="106" s="1"/>
  <c r="F128" i="106"/>
  <c r="U127" i="106"/>
  <c r="V127" i="106" s="1"/>
  <c r="P127" i="106"/>
  <c r="I127" i="106"/>
  <c r="Q127" i="106" s="1"/>
  <c r="F127" i="106"/>
  <c r="U126" i="106"/>
  <c r="V126" i="106" s="1"/>
  <c r="P126" i="106"/>
  <c r="I126" i="106"/>
  <c r="K126" i="106" s="1"/>
  <c r="F126" i="106"/>
  <c r="U125" i="106"/>
  <c r="V125" i="106" s="1"/>
  <c r="P125" i="106"/>
  <c r="I125" i="106"/>
  <c r="Q125" i="106" s="1"/>
  <c r="F125" i="106"/>
  <c r="U124" i="106"/>
  <c r="V124" i="106" s="1"/>
  <c r="P124" i="106"/>
  <c r="R124" i="106" s="1"/>
  <c r="S124" i="106" s="1"/>
  <c r="I124" i="106"/>
  <c r="K124" i="106" s="1"/>
  <c r="F124" i="106"/>
  <c r="U123" i="106"/>
  <c r="V123" i="106" s="1"/>
  <c r="P123" i="106"/>
  <c r="R123" i="106" s="1"/>
  <c r="S123" i="106" s="1"/>
  <c r="I123" i="106"/>
  <c r="F123" i="106"/>
  <c r="U122" i="106"/>
  <c r="V122" i="106" s="1"/>
  <c r="P122" i="106"/>
  <c r="I122" i="106"/>
  <c r="K122" i="106" s="1"/>
  <c r="F122" i="106"/>
  <c r="U121" i="106"/>
  <c r="V121" i="106" s="1"/>
  <c r="P121" i="106"/>
  <c r="I121" i="106"/>
  <c r="Q121" i="106" s="1"/>
  <c r="F121" i="106"/>
  <c r="U120" i="106"/>
  <c r="V120" i="106" s="1"/>
  <c r="P120" i="106"/>
  <c r="I120" i="106"/>
  <c r="K120" i="106" s="1"/>
  <c r="F120" i="106"/>
  <c r="U119" i="106"/>
  <c r="V119" i="106" s="1"/>
  <c r="P119" i="106"/>
  <c r="I119" i="106"/>
  <c r="Q119" i="106" s="1"/>
  <c r="F119" i="106"/>
  <c r="U118" i="106"/>
  <c r="V118" i="106" s="1"/>
  <c r="P118" i="106"/>
  <c r="I118" i="106"/>
  <c r="K118" i="106" s="1"/>
  <c r="F118" i="106"/>
  <c r="V117" i="106"/>
  <c r="U117" i="106"/>
  <c r="P117" i="106"/>
  <c r="I117" i="106"/>
  <c r="Q117" i="106" s="1"/>
  <c r="F117" i="106"/>
  <c r="G107" i="106"/>
  <c r="D107" i="106"/>
  <c r="U105" i="106"/>
  <c r="V105" i="106" s="1"/>
  <c r="P105" i="106"/>
  <c r="I105" i="106"/>
  <c r="R105" i="106" s="1"/>
  <c r="S105" i="106" s="1"/>
  <c r="F105" i="106"/>
  <c r="V104" i="106"/>
  <c r="U104" i="106"/>
  <c r="P104" i="106"/>
  <c r="R104" i="106" s="1"/>
  <c r="S104" i="106" s="1"/>
  <c r="I104" i="106"/>
  <c r="F104" i="106"/>
  <c r="V103" i="106"/>
  <c r="U103" i="106"/>
  <c r="P103" i="106"/>
  <c r="R103" i="106" s="1"/>
  <c r="S103" i="106" s="1"/>
  <c r="I103" i="106"/>
  <c r="K103" i="106" s="1"/>
  <c r="F103" i="106"/>
  <c r="U102" i="106"/>
  <c r="V102" i="106" s="1"/>
  <c r="P102" i="106"/>
  <c r="I102" i="106"/>
  <c r="Q102" i="106" s="1"/>
  <c r="F102" i="106"/>
  <c r="U101" i="106"/>
  <c r="V101" i="106" s="1"/>
  <c r="P101" i="106"/>
  <c r="I101" i="106"/>
  <c r="F101" i="106"/>
  <c r="U100" i="106"/>
  <c r="V100" i="106" s="1"/>
  <c r="P100" i="106"/>
  <c r="I100" i="106"/>
  <c r="Q100" i="106" s="1"/>
  <c r="F100" i="106"/>
  <c r="V99" i="106"/>
  <c r="U99" i="106"/>
  <c r="P99" i="106"/>
  <c r="R99" i="106" s="1"/>
  <c r="S99" i="106" s="1"/>
  <c r="I99" i="106"/>
  <c r="K99" i="106" s="1"/>
  <c r="F99" i="106"/>
  <c r="U98" i="106"/>
  <c r="V98" i="106" s="1"/>
  <c r="P98" i="106"/>
  <c r="I98" i="106"/>
  <c r="Q98" i="106" s="1"/>
  <c r="F98" i="106"/>
  <c r="V97" i="106"/>
  <c r="U97" i="106"/>
  <c r="P97" i="106"/>
  <c r="I97" i="106"/>
  <c r="F97" i="106"/>
  <c r="V96" i="106"/>
  <c r="U96" i="106"/>
  <c r="P96" i="106"/>
  <c r="I96" i="106"/>
  <c r="Q96" i="106" s="1"/>
  <c r="F96" i="106"/>
  <c r="U95" i="106"/>
  <c r="V95" i="106" s="1"/>
  <c r="P95" i="106"/>
  <c r="I95" i="106"/>
  <c r="Q95" i="106" s="1"/>
  <c r="F95" i="106"/>
  <c r="U94" i="106"/>
  <c r="V94" i="106" s="1"/>
  <c r="P94" i="106"/>
  <c r="I94" i="106"/>
  <c r="Q94" i="106" s="1"/>
  <c r="F94" i="106"/>
  <c r="U93" i="106"/>
  <c r="V93" i="106" s="1"/>
  <c r="P93" i="106"/>
  <c r="I93" i="106"/>
  <c r="K93" i="106" s="1"/>
  <c r="F93" i="106"/>
  <c r="U92" i="106"/>
  <c r="V92" i="106" s="1"/>
  <c r="P92" i="106"/>
  <c r="I92" i="106"/>
  <c r="Q92" i="106" s="1"/>
  <c r="F92" i="106"/>
  <c r="V91" i="106"/>
  <c r="U91" i="106"/>
  <c r="P91" i="106"/>
  <c r="I91" i="106"/>
  <c r="F91" i="106"/>
  <c r="U90" i="106"/>
  <c r="V90" i="106" s="1"/>
  <c r="P90" i="106"/>
  <c r="I90" i="106"/>
  <c r="Q90" i="106" s="1"/>
  <c r="F90" i="106"/>
  <c r="U89" i="106"/>
  <c r="V89" i="106" s="1"/>
  <c r="P89" i="106"/>
  <c r="I89" i="106"/>
  <c r="K89" i="106" s="1"/>
  <c r="F89" i="106"/>
  <c r="U88" i="106"/>
  <c r="V88" i="106" s="1"/>
  <c r="P88" i="106"/>
  <c r="I88" i="106"/>
  <c r="Q88" i="106" s="1"/>
  <c r="F88" i="106"/>
  <c r="V87" i="106"/>
  <c r="U87" i="106"/>
  <c r="P87" i="106"/>
  <c r="I87" i="106"/>
  <c r="Q87" i="106" s="1"/>
  <c r="F87" i="106"/>
  <c r="U86" i="106"/>
  <c r="V86" i="106" s="1"/>
  <c r="P86" i="106"/>
  <c r="I86" i="106"/>
  <c r="Q86" i="106" s="1"/>
  <c r="F86" i="106"/>
  <c r="U85" i="106"/>
  <c r="V85" i="106" s="1"/>
  <c r="Q85" i="106"/>
  <c r="P85" i="106"/>
  <c r="R85" i="106" s="1"/>
  <c r="S85" i="106" s="1"/>
  <c r="K85" i="106"/>
  <c r="I85" i="106"/>
  <c r="F85" i="106"/>
  <c r="U84" i="106"/>
  <c r="V84" i="106" s="1"/>
  <c r="P84" i="106"/>
  <c r="I84" i="106"/>
  <c r="Q84" i="106" s="1"/>
  <c r="F84" i="106"/>
  <c r="U83" i="106"/>
  <c r="V83" i="106" s="1"/>
  <c r="P83" i="106"/>
  <c r="R83" i="106" s="1"/>
  <c r="S83" i="106" s="1"/>
  <c r="I83" i="106"/>
  <c r="Q83" i="106" s="1"/>
  <c r="F83" i="106"/>
  <c r="U82" i="106"/>
  <c r="V82" i="106" s="1"/>
  <c r="P82" i="106"/>
  <c r="I82" i="106"/>
  <c r="Q82" i="106" s="1"/>
  <c r="F82" i="106"/>
  <c r="U81" i="106"/>
  <c r="V81" i="106" s="1"/>
  <c r="P81" i="106"/>
  <c r="I81" i="106"/>
  <c r="F81" i="106"/>
  <c r="U80" i="106"/>
  <c r="V80" i="106" s="1"/>
  <c r="P80" i="106"/>
  <c r="I80" i="106"/>
  <c r="Q80" i="106" s="1"/>
  <c r="F80" i="106"/>
  <c r="U79" i="106"/>
  <c r="V79" i="106" s="1"/>
  <c r="P79" i="106"/>
  <c r="I79" i="106"/>
  <c r="K79" i="106" s="1"/>
  <c r="F79" i="106"/>
  <c r="V78" i="106"/>
  <c r="U78" i="106"/>
  <c r="P78" i="106"/>
  <c r="I78" i="106"/>
  <c r="Q78" i="106" s="1"/>
  <c r="F78" i="106"/>
  <c r="U77" i="106"/>
  <c r="V77" i="106" s="1"/>
  <c r="P77" i="106"/>
  <c r="I77" i="106"/>
  <c r="Q77" i="106" s="1"/>
  <c r="F77" i="106"/>
  <c r="U76" i="106"/>
  <c r="V76" i="106" s="1"/>
  <c r="P76" i="106"/>
  <c r="I76" i="106"/>
  <c r="Q76" i="106" s="1"/>
  <c r="F76" i="106"/>
  <c r="U75" i="106"/>
  <c r="V75" i="106" s="1"/>
  <c r="P75" i="106"/>
  <c r="I75" i="106"/>
  <c r="K75" i="106" s="1"/>
  <c r="F75" i="106"/>
  <c r="U74" i="106"/>
  <c r="V74" i="106" s="1"/>
  <c r="P74" i="106"/>
  <c r="I74" i="106"/>
  <c r="Q74" i="106" s="1"/>
  <c r="F74" i="106"/>
  <c r="U73" i="106"/>
  <c r="V73" i="106" s="1"/>
  <c r="P73" i="106"/>
  <c r="R73" i="106" s="1"/>
  <c r="S73" i="106" s="1"/>
  <c r="I73" i="106"/>
  <c r="Q73" i="106" s="1"/>
  <c r="F73" i="106"/>
  <c r="U72" i="106"/>
  <c r="V72" i="106" s="1"/>
  <c r="P72" i="106"/>
  <c r="K72" i="106"/>
  <c r="I72" i="106"/>
  <c r="Q72" i="106" s="1"/>
  <c r="F72" i="106"/>
  <c r="U71" i="106"/>
  <c r="V71" i="106" s="1"/>
  <c r="P71" i="106"/>
  <c r="I71" i="106"/>
  <c r="F71" i="106"/>
  <c r="U70" i="106"/>
  <c r="V70" i="106" s="1"/>
  <c r="P70" i="106"/>
  <c r="K70" i="106"/>
  <c r="I70" i="106"/>
  <c r="Q70" i="106" s="1"/>
  <c r="F70" i="106"/>
  <c r="U69" i="106"/>
  <c r="V69" i="106" s="1"/>
  <c r="P69" i="106"/>
  <c r="R69" i="106" s="1"/>
  <c r="S69" i="106" s="1"/>
  <c r="I69" i="106"/>
  <c r="K69" i="106" s="1"/>
  <c r="F69" i="106"/>
  <c r="U68" i="106"/>
  <c r="V68" i="106" s="1"/>
  <c r="P68" i="106"/>
  <c r="I68" i="106"/>
  <c r="Q68" i="106" s="1"/>
  <c r="F68" i="106"/>
  <c r="U67" i="106"/>
  <c r="V67" i="106" s="1"/>
  <c r="P67" i="106"/>
  <c r="I67" i="106"/>
  <c r="R67" i="106" s="1"/>
  <c r="S67" i="106" s="1"/>
  <c r="F67" i="106"/>
  <c r="V66" i="106"/>
  <c r="U66" i="106"/>
  <c r="P66" i="106"/>
  <c r="R66" i="106" s="1"/>
  <c r="S66" i="106" s="1"/>
  <c r="I66" i="106"/>
  <c r="Q66" i="106" s="1"/>
  <c r="F66" i="106"/>
  <c r="U65" i="106"/>
  <c r="V65" i="106" s="1"/>
  <c r="P65" i="106"/>
  <c r="R65" i="106" s="1"/>
  <c r="S65" i="106" s="1"/>
  <c r="I65" i="106"/>
  <c r="K65" i="106" s="1"/>
  <c r="F65" i="106"/>
  <c r="G55" i="106"/>
  <c r="D55" i="106"/>
  <c r="P54" i="106"/>
  <c r="U53" i="106"/>
  <c r="V53" i="106" s="1"/>
  <c r="P53" i="106"/>
  <c r="R53" i="106" s="1"/>
  <c r="S53" i="106" s="1"/>
  <c r="I53" i="106"/>
  <c r="K53" i="106" s="1"/>
  <c r="F53" i="106"/>
  <c r="U52" i="106"/>
  <c r="V52" i="106" s="1"/>
  <c r="P52" i="106"/>
  <c r="I52" i="106"/>
  <c r="Q52" i="106" s="1"/>
  <c r="F52" i="106"/>
  <c r="U51" i="106"/>
  <c r="V51" i="106" s="1"/>
  <c r="P51" i="106"/>
  <c r="I51" i="106"/>
  <c r="K51" i="106" s="1"/>
  <c r="F51" i="106"/>
  <c r="U50" i="106"/>
  <c r="V50" i="106" s="1"/>
  <c r="P50" i="106"/>
  <c r="I50" i="106"/>
  <c r="Q50" i="106" s="1"/>
  <c r="F50" i="106"/>
  <c r="U49" i="106"/>
  <c r="V49" i="106" s="1"/>
  <c r="P49" i="106"/>
  <c r="I49" i="106"/>
  <c r="K49" i="106" s="1"/>
  <c r="F49" i="106"/>
  <c r="U48" i="106"/>
  <c r="V48" i="106" s="1"/>
  <c r="P48" i="106"/>
  <c r="R48" i="106" s="1"/>
  <c r="S48" i="106" s="1"/>
  <c r="I48" i="106"/>
  <c r="Q48" i="106" s="1"/>
  <c r="F48" i="106"/>
  <c r="U47" i="106"/>
  <c r="V47" i="106" s="1"/>
  <c r="P47" i="106"/>
  <c r="I47" i="106"/>
  <c r="K47" i="106" s="1"/>
  <c r="F47" i="106"/>
  <c r="U46" i="106"/>
  <c r="V46" i="106" s="1"/>
  <c r="P46" i="106"/>
  <c r="I46" i="106"/>
  <c r="Q46" i="106" s="1"/>
  <c r="F46" i="106"/>
  <c r="U45" i="106"/>
  <c r="V45" i="106" s="1"/>
  <c r="P45" i="106"/>
  <c r="I45" i="106"/>
  <c r="K45" i="106" s="1"/>
  <c r="F45" i="106"/>
  <c r="U44" i="106"/>
  <c r="V44" i="106" s="1"/>
  <c r="P44" i="106"/>
  <c r="I44" i="106"/>
  <c r="Q44" i="106" s="1"/>
  <c r="F44" i="106"/>
  <c r="U43" i="106"/>
  <c r="V43" i="106" s="1"/>
  <c r="P43" i="106"/>
  <c r="I43" i="106"/>
  <c r="K43" i="106" s="1"/>
  <c r="F43" i="106"/>
  <c r="V42" i="106"/>
  <c r="U42" i="106"/>
  <c r="P42" i="106"/>
  <c r="I42" i="106"/>
  <c r="Q42" i="106" s="1"/>
  <c r="F42" i="106"/>
  <c r="U41" i="106"/>
  <c r="V41" i="106" s="1"/>
  <c r="P41" i="106"/>
  <c r="I41" i="106"/>
  <c r="K41" i="106" s="1"/>
  <c r="F41" i="106"/>
  <c r="U40" i="106"/>
  <c r="V40" i="106" s="1"/>
  <c r="P40" i="106"/>
  <c r="I40" i="106"/>
  <c r="Q40" i="106" s="1"/>
  <c r="F40" i="106"/>
  <c r="U39" i="106"/>
  <c r="V39" i="106" s="1"/>
  <c r="Q39" i="106"/>
  <c r="P39" i="106"/>
  <c r="I39" i="106"/>
  <c r="K39" i="106" s="1"/>
  <c r="F39" i="106"/>
  <c r="U38" i="106"/>
  <c r="V38" i="106" s="1"/>
  <c r="P38" i="106"/>
  <c r="I38" i="106"/>
  <c r="Q38" i="106" s="1"/>
  <c r="F38" i="106"/>
  <c r="U37" i="106"/>
  <c r="V37" i="106" s="1"/>
  <c r="P37" i="106"/>
  <c r="I37" i="106"/>
  <c r="K37" i="106" s="1"/>
  <c r="F37" i="106"/>
  <c r="U36" i="106"/>
  <c r="V36" i="106" s="1"/>
  <c r="P36" i="106"/>
  <c r="I36" i="106"/>
  <c r="F36" i="106"/>
  <c r="U35" i="106"/>
  <c r="V35" i="106" s="1"/>
  <c r="P35" i="106"/>
  <c r="I35" i="106"/>
  <c r="K35" i="106" s="1"/>
  <c r="F35" i="106"/>
  <c r="V34" i="106"/>
  <c r="U34" i="106"/>
  <c r="P34" i="106"/>
  <c r="I34" i="106"/>
  <c r="Q34" i="106" s="1"/>
  <c r="F34" i="106"/>
  <c r="U33" i="106"/>
  <c r="V33" i="106" s="1"/>
  <c r="P33" i="106"/>
  <c r="I33" i="106"/>
  <c r="K33" i="106" s="1"/>
  <c r="F33" i="106"/>
  <c r="U32" i="106"/>
  <c r="V32" i="106" s="1"/>
  <c r="P32" i="106"/>
  <c r="I32" i="106"/>
  <c r="Q32" i="106" s="1"/>
  <c r="F32" i="106"/>
  <c r="U31" i="106"/>
  <c r="V31" i="106" s="1"/>
  <c r="P31" i="106"/>
  <c r="R31" i="106" s="1"/>
  <c r="S31" i="106" s="1"/>
  <c r="I31" i="106"/>
  <c r="K31" i="106" s="1"/>
  <c r="F31" i="106"/>
  <c r="U30" i="106"/>
  <c r="V30" i="106" s="1"/>
  <c r="P30" i="106"/>
  <c r="I30" i="106"/>
  <c r="Q30" i="106" s="1"/>
  <c r="F30" i="106"/>
  <c r="U29" i="106"/>
  <c r="V29" i="106" s="1"/>
  <c r="P29" i="106"/>
  <c r="I29" i="106"/>
  <c r="K29" i="106" s="1"/>
  <c r="F29" i="106"/>
  <c r="U28" i="106"/>
  <c r="V28" i="106" s="1"/>
  <c r="P28" i="106"/>
  <c r="K28" i="106"/>
  <c r="I28" i="106"/>
  <c r="Q28" i="106" s="1"/>
  <c r="F28" i="106"/>
  <c r="U27" i="106"/>
  <c r="V27" i="106" s="1"/>
  <c r="P27" i="106"/>
  <c r="I27" i="106"/>
  <c r="K27" i="106" s="1"/>
  <c r="F27" i="106"/>
  <c r="U26" i="106"/>
  <c r="V26" i="106" s="1"/>
  <c r="P26" i="106"/>
  <c r="I26" i="106"/>
  <c r="Q26" i="106" s="1"/>
  <c r="F26" i="106"/>
  <c r="U25" i="106"/>
  <c r="V25" i="106" s="1"/>
  <c r="P25" i="106"/>
  <c r="I25" i="106"/>
  <c r="K25" i="106" s="1"/>
  <c r="F25" i="106"/>
  <c r="U24" i="106"/>
  <c r="V24" i="106" s="1"/>
  <c r="P24" i="106"/>
  <c r="I24" i="106"/>
  <c r="Q24" i="106" s="1"/>
  <c r="F24" i="106"/>
  <c r="U23" i="106"/>
  <c r="V23" i="106" s="1"/>
  <c r="P23" i="106"/>
  <c r="I23" i="106"/>
  <c r="K23" i="106" s="1"/>
  <c r="F23" i="106"/>
  <c r="V22" i="106"/>
  <c r="U22" i="106"/>
  <c r="P22" i="106"/>
  <c r="I22" i="106"/>
  <c r="Q22" i="106" s="1"/>
  <c r="F22" i="106"/>
  <c r="U21" i="106"/>
  <c r="V21" i="106" s="1"/>
  <c r="P21" i="106"/>
  <c r="R21" i="106" s="1"/>
  <c r="S21" i="106" s="1"/>
  <c r="I21" i="106"/>
  <c r="K21" i="106" s="1"/>
  <c r="F21" i="106"/>
  <c r="U20" i="106"/>
  <c r="V20" i="106" s="1"/>
  <c r="P20" i="106"/>
  <c r="I20" i="106"/>
  <c r="F20" i="106"/>
  <c r="U19" i="106"/>
  <c r="V19" i="106" s="1"/>
  <c r="P19" i="106"/>
  <c r="I19" i="106"/>
  <c r="K19" i="106" s="1"/>
  <c r="F19" i="106"/>
  <c r="V18" i="106"/>
  <c r="U18" i="106"/>
  <c r="P18" i="106"/>
  <c r="I18" i="106"/>
  <c r="Q18" i="106" s="1"/>
  <c r="F18" i="106"/>
  <c r="U17" i="106"/>
  <c r="V17" i="106" s="1"/>
  <c r="P17" i="106"/>
  <c r="I17" i="106"/>
  <c r="K17" i="106" s="1"/>
  <c r="F17" i="106"/>
  <c r="U16" i="106"/>
  <c r="V16" i="106" s="1"/>
  <c r="P16" i="106"/>
  <c r="R16" i="106" s="1"/>
  <c r="S16" i="106" s="1"/>
  <c r="I16" i="106"/>
  <c r="Q16" i="106" s="1"/>
  <c r="F16" i="106"/>
  <c r="U15" i="106"/>
  <c r="V15" i="106" s="1"/>
  <c r="P15" i="106"/>
  <c r="I15" i="106"/>
  <c r="K15" i="106" s="1"/>
  <c r="F15" i="106"/>
  <c r="U14" i="106"/>
  <c r="V14" i="106" s="1"/>
  <c r="P14" i="106"/>
  <c r="I14" i="106"/>
  <c r="Q14" i="106" s="1"/>
  <c r="F14" i="106"/>
  <c r="U13" i="106"/>
  <c r="V13" i="106" s="1"/>
  <c r="P13" i="106"/>
  <c r="I13" i="106"/>
  <c r="K13" i="106" s="1"/>
  <c r="F13" i="106"/>
  <c r="P3" i="106"/>
  <c r="P2" i="106"/>
  <c r="F151" i="105"/>
  <c r="G144" i="105"/>
  <c r="D144" i="105"/>
  <c r="U143" i="105"/>
  <c r="V143" i="105" s="1"/>
  <c r="U142" i="105"/>
  <c r="V142" i="105" s="1"/>
  <c r="P142" i="105"/>
  <c r="I142" i="105"/>
  <c r="F142" i="105"/>
  <c r="U141" i="105"/>
  <c r="V141" i="105" s="1"/>
  <c r="P141" i="105"/>
  <c r="I141" i="105"/>
  <c r="F141" i="105"/>
  <c r="V140" i="105"/>
  <c r="U140" i="105"/>
  <c r="P140" i="105"/>
  <c r="I140" i="105"/>
  <c r="Q140" i="105" s="1"/>
  <c r="F140" i="105"/>
  <c r="V139" i="105"/>
  <c r="U139" i="105"/>
  <c r="P139" i="105"/>
  <c r="I139" i="105"/>
  <c r="F139" i="105"/>
  <c r="U138" i="105"/>
  <c r="V138" i="105" s="1"/>
  <c r="P138" i="105"/>
  <c r="I138" i="105"/>
  <c r="K138" i="105" s="1"/>
  <c r="F138" i="105"/>
  <c r="V137" i="105"/>
  <c r="U137" i="105"/>
  <c r="Q137" i="105"/>
  <c r="P137" i="105"/>
  <c r="I137" i="105"/>
  <c r="K137" i="105" s="1"/>
  <c r="F137" i="105"/>
  <c r="V136" i="105"/>
  <c r="U136" i="105"/>
  <c r="P136" i="105"/>
  <c r="I136" i="105"/>
  <c r="Q136" i="105" s="1"/>
  <c r="F136" i="105"/>
  <c r="U135" i="105"/>
  <c r="V135" i="105" s="1"/>
  <c r="P135" i="105"/>
  <c r="I135" i="105"/>
  <c r="F135" i="105"/>
  <c r="U134" i="105"/>
  <c r="V134" i="105" s="1"/>
  <c r="R134" i="105"/>
  <c r="S134" i="105" s="1"/>
  <c r="P134" i="105"/>
  <c r="I134" i="105"/>
  <c r="K134" i="105" s="1"/>
  <c r="F134" i="105"/>
  <c r="V133" i="105"/>
  <c r="U133" i="105"/>
  <c r="P133" i="105"/>
  <c r="R133" i="105" s="1"/>
  <c r="S133" i="105" s="1"/>
  <c r="I133" i="105"/>
  <c r="Q133" i="105" s="1"/>
  <c r="F133" i="105"/>
  <c r="U132" i="105"/>
  <c r="V132" i="105" s="1"/>
  <c r="P132" i="105"/>
  <c r="I132" i="105"/>
  <c r="Q132" i="105" s="1"/>
  <c r="F132" i="105"/>
  <c r="U131" i="105"/>
  <c r="V131" i="105" s="1"/>
  <c r="P131" i="105"/>
  <c r="I131" i="105"/>
  <c r="R131" i="105" s="1"/>
  <c r="S131" i="105" s="1"/>
  <c r="F131" i="105"/>
  <c r="U130" i="105"/>
  <c r="V130" i="105" s="1"/>
  <c r="P130" i="105"/>
  <c r="I130" i="105"/>
  <c r="Q130" i="105" s="1"/>
  <c r="F130" i="105"/>
  <c r="U129" i="105"/>
  <c r="V129" i="105" s="1"/>
  <c r="P129" i="105"/>
  <c r="I129" i="105"/>
  <c r="F129" i="105"/>
  <c r="U128" i="105"/>
  <c r="V128" i="105" s="1"/>
  <c r="P128" i="105"/>
  <c r="R128" i="105" s="1"/>
  <c r="S128" i="105" s="1"/>
  <c r="I128" i="105"/>
  <c r="Q128" i="105" s="1"/>
  <c r="F128" i="105"/>
  <c r="U127" i="105"/>
  <c r="V127" i="105" s="1"/>
  <c r="P127" i="105"/>
  <c r="I127" i="105"/>
  <c r="R127" i="105" s="1"/>
  <c r="S127" i="105" s="1"/>
  <c r="F127" i="105"/>
  <c r="U126" i="105"/>
  <c r="V126" i="105" s="1"/>
  <c r="P126" i="105"/>
  <c r="I126" i="105"/>
  <c r="K126" i="105" s="1"/>
  <c r="F126" i="105"/>
  <c r="U125" i="105"/>
  <c r="V125" i="105" s="1"/>
  <c r="P125" i="105"/>
  <c r="I125" i="105"/>
  <c r="K125" i="105" s="1"/>
  <c r="F125" i="105"/>
  <c r="V124" i="105"/>
  <c r="U124" i="105"/>
  <c r="P124" i="105"/>
  <c r="I124" i="105"/>
  <c r="Q124" i="105" s="1"/>
  <c r="F124" i="105"/>
  <c r="U123" i="105"/>
  <c r="V123" i="105" s="1"/>
  <c r="P123" i="105"/>
  <c r="I123" i="105"/>
  <c r="F123" i="105"/>
  <c r="U122" i="105"/>
  <c r="V122" i="105" s="1"/>
  <c r="P122" i="105"/>
  <c r="I122" i="105"/>
  <c r="Q122" i="105" s="1"/>
  <c r="F122" i="105"/>
  <c r="U121" i="105"/>
  <c r="V121" i="105" s="1"/>
  <c r="P121" i="105"/>
  <c r="I121" i="105"/>
  <c r="Q121" i="105" s="1"/>
  <c r="F121" i="105"/>
  <c r="U120" i="105"/>
  <c r="V120" i="105" s="1"/>
  <c r="P120" i="105"/>
  <c r="I120" i="105"/>
  <c r="Q120" i="105" s="1"/>
  <c r="F120" i="105"/>
  <c r="V119" i="105"/>
  <c r="U119" i="105"/>
  <c r="P119" i="105"/>
  <c r="I119" i="105"/>
  <c r="F119" i="105"/>
  <c r="U118" i="105"/>
  <c r="V118" i="105" s="1"/>
  <c r="P118" i="105"/>
  <c r="I118" i="105"/>
  <c r="F118" i="105"/>
  <c r="U117" i="105"/>
  <c r="V117" i="105" s="1"/>
  <c r="P117" i="105"/>
  <c r="R117" i="105" s="1"/>
  <c r="I117" i="105"/>
  <c r="F117" i="105"/>
  <c r="G107" i="105"/>
  <c r="D107" i="105"/>
  <c r="V105" i="105"/>
  <c r="U105" i="105"/>
  <c r="P105" i="105"/>
  <c r="I105" i="105"/>
  <c r="F105" i="105"/>
  <c r="U104" i="105"/>
  <c r="V104" i="105" s="1"/>
  <c r="P104" i="105"/>
  <c r="I104" i="105"/>
  <c r="F104" i="105"/>
  <c r="V103" i="105"/>
  <c r="U103" i="105"/>
  <c r="P103" i="105"/>
  <c r="I103" i="105"/>
  <c r="F103" i="105"/>
  <c r="U102" i="105"/>
  <c r="V102" i="105" s="1"/>
  <c r="P102" i="105"/>
  <c r="I102" i="105"/>
  <c r="K102" i="105" s="1"/>
  <c r="F102" i="105"/>
  <c r="V101" i="105"/>
  <c r="U101" i="105"/>
  <c r="P101" i="105"/>
  <c r="I101" i="105"/>
  <c r="F101" i="105"/>
  <c r="V100" i="105"/>
  <c r="U100" i="105"/>
  <c r="P100" i="105"/>
  <c r="I100" i="105"/>
  <c r="Q100" i="105" s="1"/>
  <c r="F100" i="105"/>
  <c r="U99" i="105"/>
  <c r="V99" i="105" s="1"/>
  <c r="P99" i="105"/>
  <c r="K99" i="105"/>
  <c r="I99" i="105"/>
  <c r="R99" i="105" s="1"/>
  <c r="S99" i="105" s="1"/>
  <c r="F99" i="105"/>
  <c r="U98" i="105"/>
  <c r="V98" i="105" s="1"/>
  <c r="P98" i="105"/>
  <c r="I98" i="105"/>
  <c r="F98" i="105"/>
  <c r="V97" i="105"/>
  <c r="U97" i="105"/>
  <c r="P97" i="105"/>
  <c r="I97" i="105"/>
  <c r="K97" i="105" s="1"/>
  <c r="F97" i="105"/>
  <c r="V96" i="105"/>
  <c r="U96" i="105"/>
  <c r="P96" i="105"/>
  <c r="I96" i="105"/>
  <c r="Q96" i="105" s="1"/>
  <c r="F96" i="105"/>
  <c r="U95" i="105"/>
  <c r="V95" i="105" s="1"/>
  <c r="P95" i="105"/>
  <c r="I95" i="105"/>
  <c r="R95" i="105" s="1"/>
  <c r="S95" i="105" s="1"/>
  <c r="F95" i="105"/>
  <c r="U94" i="105"/>
  <c r="V94" i="105" s="1"/>
  <c r="P94" i="105"/>
  <c r="I94" i="105"/>
  <c r="Q94" i="105" s="1"/>
  <c r="F94" i="105"/>
  <c r="U93" i="105"/>
  <c r="V93" i="105" s="1"/>
  <c r="P93" i="105"/>
  <c r="I93" i="105"/>
  <c r="K93" i="105" s="1"/>
  <c r="F93" i="105"/>
  <c r="U92" i="105"/>
  <c r="V92" i="105" s="1"/>
  <c r="P92" i="105"/>
  <c r="I92" i="105"/>
  <c r="Q92" i="105" s="1"/>
  <c r="F92" i="105"/>
  <c r="V91" i="105"/>
  <c r="U91" i="105"/>
  <c r="P91" i="105"/>
  <c r="I91" i="105"/>
  <c r="F91" i="105"/>
  <c r="U90" i="105"/>
  <c r="V90" i="105" s="1"/>
  <c r="P90" i="105"/>
  <c r="I90" i="105"/>
  <c r="Q90" i="105" s="1"/>
  <c r="F90" i="105"/>
  <c r="V89" i="105"/>
  <c r="U89" i="105"/>
  <c r="P89" i="105"/>
  <c r="I89" i="105"/>
  <c r="K89" i="105" s="1"/>
  <c r="F89" i="105"/>
  <c r="V88" i="105"/>
  <c r="U88" i="105"/>
  <c r="P88" i="105"/>
  <c r="I88" i="105"/>
  <c r="K88" i="105" s="1"/>
  <c r="F88" i="105"/>
  <c r="V87" i="105"/>
  <c r="U87" i="105"/>
  <c r="P87" i="105"/>
  <c r="I87" i="105"/>
  <c r="F87" i="105"/>
  <c r="U86" i="105"/>
  <c r="V86" i="105" s="1"/>
  <c r="P86" i="105"/>
  <c r="I86" i="105"/>
  <c r="Q86" i="105" s="1"/>
  <c r="F86" i="105"/>
  <c r="U85" i="105"/>
  <c r="V85" i="105" s="1"/>
  <c r="P85" i="105"/>
  <c r="I85" i="105"/>
  <c r="Q85" i="105" s="1"/>
  <c r="F85" i="105"/>
  <c r="U84" i="105"/>
  <c r="V84" i="105" s="1"/>
  <c r="P84" i="105"/>
  <c r="I84" i="105"/>
  <c r="K84" i="105" s="1"/>
  <c r="F84" i="105"/>
  <c r="U83" i="105"/>
  <c r="V83" i="105" s="1"/>
  <c r="P83" i="105"/>
  <c r="I83" i="105"/>
  <c r="Q83" i="105" s="1"/>
  <c r="F83" i="105"/>
  <c r="U82" i="105"/>
  <c r="V82" i="105" s="1"/>
  <c r="P82" i="105"/>
  <c r="I82" i="105"/>
  <c r="K82" i="105" s="1"/>
  <c r="F82" i="105"/>
  <c r="U81" i="105"/>
  <c r="V81" i="105" s="1"/>
  <c r="P81" i="105"/>
  <c r="K81" i="105"/>
  <c r="Q81" i="105" s="1"/>
  <c r="I81" i="105"/>
  <c r="R81" i="105" s="1"/>
  <c r="S81" i="105" s="1"/>
  <c r="F81" i="105"/>
  <c r="U80" i="105"/>
  <c r="V80" i="105" s="1"/>
  <c r="P80" i="105"/>
  <c r="R80" i="105" s="1"/>
  <c r="S80" i="105" s="1"/>
  <c r="I80" i="105"/>
  <c r="K80" i="105" s="1"/>
  <c r="F80" i="105"/>
  <c r="U79" i="105"/>
  <c r="V79" i="105" s="1"/>
  <c r="P79" i="105"/>
  <c r="I79" i="105"/>
  <c r="K79" i="105" s="1"/>
  <c r="F79" i="105"/>
  <c r="U78" i="105"/>
  <c r="V78" i="105" s="1"/>
  <c r="P78" i="105"/>
  <c r="I78" i="105"/>
  <c r="Q78" i="105" s="1"/>
  <c r="F78" i="105"/>
  <c r="U77" i="105"/>
  <c r="V77" i="105" s="1"/>
  <c r="P77" i="105"/>
  <c r="I77" i="105"/>
  <c r="Q77" i="105" s="1"/>
  <c r="F77" i="105"/>
  <c r="U76" i="105"/>
  <c r="V76" i="105" s="1"/>
  <c r="P76" i="105"/>
  <c r="I76" i="105"/>
  <c r="F76" i="105"/>
  <c r="V75" i="105"/>
  <c r="U75" i="105"/>
  <c r="P75" i="105"/>
  <c r="I75" i="105"/>
  <c r="K75" i="105" s="1"/>
  <c r="F75" i="105"/>
  <c r="U74" i="105"/>
  <c r="V74" i="105" s="1"/>
  <c r="P74" i="105"/>
  <c r="I74" i="105"/>
  <c r="K74" i="105" s="1"/>
  <c r="F74" i="105"/>
  <c r="U73" i="105"/>
  <c r="V73" i="105" s="1"/>
  <c r="P73" i="105"/>
  <c r="I73" i="105"/>
  <c r="F73" i="105"/>
  <c r="U72" i="105"/>
  <c r="V72" i="105" s="1"/>
  <c r="P72" i="105"/>
  <c r="I72" i="105"/>
  <c r="K72" i="105" s="1"/>
  <c r="F72" i="105"/>
  <c r="U71" i="105"/>
  <c r="V71" i="105" s="1"/>
  <c r="P71" i="105"/>
  <c r="I71" i="105"/>
  <c r="K71" i="105" s="1"/>
  <c r="F71" i="105"/>
  <c r="U70" i="105"/>
  <c r="V70" i="105" s="1"/>
  <c r="P70" i="105"/>
  <c r="I70" i="105"/>
  <c r="K70" i="105" s="1"/>
  <c r="F70" i="105"/>
  <c r="U69" i="105"/>
  <c r="V69" i="105" s="1"/>
  <c r="P69" i="105"/>
  <c r="I69" i="105"/>
  <c r="K69" i="105" s="1"/>
  <c r="F69" i="105"/>
  <c r="U68" i="105"/>
  <c r="V68" i="105" s="1"/>
  <c r="P68" i="105"/>
  <c r="I68" i="105"/>
  <c r="Q68" i="105" s="1"/>
  <c r="F68" i="105"/>
  <c r="V67" i="105"/>
  <c r="U67" i="105"/>
  <c r="P67" i="105"/>
  <c r="I67" i="105"/>
  <c r="K67" i="105" s="1"/>
  <c r="F67" i="105"/>
  <c r="U66" i="105"/>
  <c r="V66" i="105" s="1"/>
  <c r="P66" i="105"/>
  <c r="I66" i="105"/>
  <c r="Q66" i="105" s="1"/>
  <c r="F66" i="105"/>
  <c r="U65" i="105"/>
  <c r="V65" i="105" s="1"/>
  <c r="P65" i="105"/>
  <c r="I65" i="105"/>
  <c r="K65" i="105" s="1"/>
  <c r="F65" i="105"/>
  <c r="G55" i="105"/>
  <c r="D55" i="105"/>
  <c r="P54" i="105"/>
  <c r="U53" i="105"/>
  <c r="V53" i="105" s="1"/>
  <c r="R53" i="105"/>
  <c r="S53" i="105" s="1"/>
  <c r="P53" i="105"/>
  <c r="I53" i="105"/>
  <c r="K53" i="105" s="1"/>
  <c r="F53" i="105"/>
  <c r="U52" i="105"/>
  <c r="V52" i="105" s="1"/>
  <c r="P52" i="105"/>
  <c r="K52" i="105"/>
  <c r="I52" i="105"/>
  <c r="R52" i="105" s="1"/>
  <c r="S52" i="105" s="1"/>
  <c r="F52" i="105"/>
  <c r="U51" i="105"/>
  <c r="V51" i="105" s="1"/>
  <c r="P51" i="105"/>
  <c r="I51" i="105"/>
  <c r="K51" i="105" s="1"/>
  <c r="F51" i="105"/>
  <c r="V50" i="105"/>
  <c r="U50" i="105"/>
  <c r="P50" i="105"/>
  <c r="I50" i="105"/>
  <c r="Q50" i="105" s="1"/>
  <c r="F50" i="105"/>
  <c r="U49" i="105"/>
  <c r="V49" i="105" s="1"/>
  <c r="P49" i="105"/>
  <c r="I49" i="105"/>
  <c r="K49" i="105" s="1"/>
  <c r="F49" i="105"/>
  <c r="V48" i="105"/>
  <c r="U48" i="105"/>
  <c r="P48" i="105"/>
  <c r="I48" i="105"/>
  <c r="F48" i="105"/>
  <c r="U47" i="105"/>
  <c r="V47" i="105" s="1"/>
  <c r="P47" i="105"/>
  <c r="I47" i="105"/>
  <c r="K47" i="105" s="1"/>
  <c r="F47" i="105"/>
  <c r="U46" i="105"/>
  <c r="V46" i="105" s="1"/>
  <c r="P46" i="105"/>
  <c r="I46" i="105"/>
  <c r="Q46" i="105" s="1"/>
  <c r="F46" i="105"/>
  <c r="U45" i="105"/>
  <c r="V45" i="105" s="1"/>
  <c r="P45" i="105"/>
  <c r="R45" i="105" s="1"/>
  <c r="S45" i="105" s="1"/>
  <c r="I45" i="105"/>
  <c r="K45" i="105" s="1"/>
  <c r="F45" i="105"/>
  <c r="U44" i="105"/>
  <c r="V44" i="105" s="1"/>
  <c r="P44" i="105"/>
  <c r="I44" i="105"/>
  <c r="F44" i="105"/>
  <c r="U43" i="105"/>
  <c r="V43" i="105" s="1"/>
  <c r="P43" i="105"/>
  <c r="I43" i="105"/>
  <c r="K43" i="105" s="1"/>
  <c r="F43" i="105"/>
  <c r="U42" i="105"/>
  <c r="V42" i="105" s="1"/>
  <c r="P42" i="105"/>
  <c r="K42" i="105"/>
  <c r="I42" i="105"/>
  <c r="Q42" i="105" s="1"/>
  <c r="F42" i="105"/>
  <c r="U41" i="105"/>
  <c r="V41" i="105" s="1"/>
  <c r="R41" i="105"/>
  <c r="S41" i="105" s="1"/>
  <c r="P41" i="105"/>
  <c r="I41" i="105"/>
  <c r="K41" i="105" s="1"/>
  <c r="F41" i="105"/>
  <c r="U40" i="105"/>
  <c r="V40" i="105" s="1"/>
  <c r="P40" i="105"/>
  <c r="I40" i="105"/>
  <c r="F40" i="105"/>
  <c r="U39" i="105"/>
  <c r="V39" i="105" s="1"/>
  <c r="P39" i="105"/>
  <c r="I39" i="105"/>
  <c r="K39" i="105" s="1"/>
  <c r="F39" i="105"/>
  <c r="U38" i="105"/>
  <c r="V38" i="105" s="1"/>
  <c r="P38" i="105"/>
  <c r="I38" i="105"/>
  <c r="Q38" i="105" s="1"/>
  <c r="F38" i="105"/>
  <c r="U37" i="105"/>
  <c r="V37" i="105" s="1"/>
  <c r="P37" i="105"/>
  <c r="R37" i="105" s="1"/>
  <c r="S37" i="105" s="1"/>
  <c r="I37" i="105"/>
  <c r="K37" i="105" s="1"/>
  <c r="F37" i="105"/>
  <c r="U36" i="105"/>
  <c r="V36" i="105" s="1"/>
  <c r="P36" i="105"/>
  <c r="I36" i="105"/>
  <c r="R36" i="105" s="1"/>
  <c r="S36" i="105" s="1"/>
  <c r="F36" i="105"/>
  <c r="U35" i="105"/>
  <c r="V35" i="105" s="1"/>
  <c r="P35" i="105"/>
  <c r="R35" i="105" s="1"/>
  <c r="S35" i="105" s="1"/>
  <c r="I35" i="105"/>
  <c r="K35" i="105" s="1"/>
  <c r="F35" i="105"/>
  <c r="U34" i="105"/>
  <c r="V34" i="105" s="1"/>
  <c r="P34" i="105"/>
  <c r="I34" i="105"/>
  <c r="Q34" i="105" s="1"/>
  <c r="F34" i="105"/>
  <c r="U33" i="105"/>
  <c r="V33" i="105" s="1"/>
  <c r="R33" i="105"/>
  <c r="S33" i="105" s="1"/>
  <c r="P33" i="105"/>
  <c r="I33" i="105"/>
  <c r="K33" i="105" s="1"/>
  <c r="F33" i="105"/>
  <c r="U32" i="105"/>
  <c r="V32" i="105" s="1"/>
  <c r="P32" i="105"/>
  <c r="I32" i="105"/>
  <c r="F32" i="105"/>
  <c r="U31" i="105"/>
  <c r="V31" i="105" s="1"/>
  <c r="P31" i="105"/>
  <c r="I31" i="105"/>
  <c r="K31" i="105" s="1"/>
  <c r="F31" i="105"/>
  <c r="U30" i="105"/>
  <c r="V30" i="105" s="1"/>
  <c r="P30" i="105"/>
  <c r="K30" i="105"/>
  <c r="I30" i="105"/>
  <c r="Q30" i="105" s="1"/>
  <c r="F30" i="105"/>
  <c r="U29" i="105"/>
  <c r="V29" i="105" s="1"/>
  <c r="R29" i="105"/>
  <c r="S29" i="105" s="1"/>
  <c r="P29" i="105"/>
  <c r="I29" i="105"/>
  <c r="K29" i="105" s="1"/>
  <c r="F29" i="105"/>
  <c r="U28" i="105"/>
  <c r="V28" i="105" s="1"/>
  <c r="P28" i="105"/>
  <c r="K28" i="105"/>
  <c r="I28" i="105"/>
  <c r="R28" i="105" s="1"/>
  <c r="S28" i="105" s="1"/>
  <c r="F28" i="105"/>
  <c r="U27" i="105"/>
  <c r="V27" i="105" s="1"/>
  <c r="R27" i="105"/>
  <c r="S27" i="105" s="1"/>
  <c r="P27" i="105"/>
  <c r="I27" i="105"/>
  <c r="K27" i="105" s="1"/>
  <c r="F27" i="105"/>
  <c r="U26" i="105"/>
  <c r="V26" i="105" s="1"/>
  <c r="P26" i="105"/>
  <c r="K26" i="105"/>
  <c r="I26" i="105"/>
  <c r="Q26" i="105" s="1"/>
  <c r="F26" i="105"/>
  <c r="U25" i="105"/>
  <c r="V25" i="105" s="1"/>
  <c r="R25" i="105"/>
  <c r="S25" i="105" s="1"/>
  <c r="P25" i="105"/>
  <c r="I25" i="105"/>
  <c r="K25" i="105" s="1"/>
  <c r="F25" i="105"/>
  <c r="U24" i="105"/>
  <c r="V24" i="105" s="1"/>
  <c r="P24" i="105"/>
  <c r="K24" i="105"/>
  <c r="I24" i="105"/>
  <c r="R24" i="105" s="1"/>
  <c r="S24" i="105" s="1"/>
  <c r="F24" i="105"/>
  <c r="U23" i="105"/>
  <c r="V23" i="105" s="1"/>
  <c r="P23" i="105"/>
  <c r="I23" i="105"/>
  <c r="K23" i="105" s="1"/>
  <c r="F23" i="105"/>
  <c r="U22" i="105"/>
  <c r="V22" i="105" s="1"/>
  <c r="P22" i="105"/>
  <c r="K22" i="105"/>
  <c r="I22" i="105"/>
  <c r="Q22" i="105" s="1"/>
  <c r="F22" i="105"/>
  <c r="U21" i="105"/>
  <c r="V21" i="105" s="1"/>
  <c r="P21" i="105"/>
  <c r="I21" i="105"/>
  <c r="K21" i="105" s="1"/>
  <c r="F21" i="105"/>
  <c r="U20" i="105"/>
  <c r="V20" i="105" s="1"/>
  <c r="P20" i="105"/>
  <c r="I20" i="105"/>
  <c r="R20" i="105" s="1"/>
  <c r="S20" i="105" s="1"/>
  <c r="F20" i="105"/>
  <c r="U19" i="105"/>
  <c r="V19" i="105" s="1"/>
  <c r="P19" i="105"/>
  <c r="R19" i="105" s="1"/>
  <c r="S19" i="105" s="1"/>
  <c r="I19" i="105"/>
  <c r="K19" i="105" s="1"/>
  <c r="F19" i="105"/>
  <c r="U18" i="105"/>
  <c r="V18" i="105" s="1"/>
  <c r="P18" i="105"/>
  <c r="I18" i="105"/>
  <c r="Q18" i="105" s="1"/>
  <c r="F18" i="105"/>
  <c r="U17" i="105"/>
  <c r="V17" i="105" s="1"/>
  <c r="P17" i="105"/>
  <c r="I17" i="105"/>
  <c r="K17" i="105" s="1"/>
  <c r="F17" i="105"/>
  <c r="V16" i="105"/>
  <c r="U16" i="105"/>
  <c r="P16" i="105"/>
  <c r="I16" i="105"/>
  <c r="F16" i="105"/>
  <c r="U15" i="105"/>
  <c r="V15" i="105" s="1"/>
  <c r="P15" i="105"/>
  <c r="I15" i="105"/>
  <c r="K15" i="105" s="1"/>
  <c r="F15" i="105"/>
  <c r="U14" i="105"/>
  <c r="V14" i="105" s="1"/>
  <c r="P14" i="105"/>
  <c r="I14" i="105"/>
  <c r="Q14" i="105" s="1"/>
  <c r="F14" i="105"/>
  <c r="U13" i="105"/>
  <c r="V13" i="105" s="1"/>
  <c r="P13" i="105"/>
  <c r="I13" i="105"/>
  <c r="K13" i="105" s="1"/>
  <c r="F13" i="105"/>
  <c r="P3" i="105"/>
  <c r="P2" i="105"/>
  <c r="F151" i="104"/>
  <c r="G144" i="104"/>
  <c r="D144" i="104"/>
  <c r="V143" i="104"/>
  <c r="U143" i="104"/>
  <c r="U142" i="104"/>
  <c r="V142" i="104" s="1"/>
  <c r="Q142" i="104"/>
  <c r="P142" i="104"/>
  <c r="R142" i="104" s="1"/>
  <c r="S142" i="104" s="1"/>
  <c r="K142" i="104"/>
  <c r="I142" i="104"/>
  <c r="F142" i="104"/>
  <c r="U141" i="104"/>
  <c r="V141" i="104" s="1"/>
  <c r="Q141" i="104"/>
  <c r="P141" i="104"/>
  <c r="K141" i="104"/>
  <c r="I141" i="104"/>
  <c r="F141" i="104"/>
  <c r="U140" i="104"/>
  <c r="V140" i="104" s="1"/>
  <c r="P140" i="104"/>
  <c r="I140" i="104"/>
  <c r="R140" i="104" s="1"/>
  <c r="S140" i="104" s="1"/>
  <c r="F140" i="104"/>
  <c r="V139" i="104"/>
  <c r="U139" i="104"/>
  <c r="P139" i="104"/>
  <c r="I139" i="104"/>
  <c r="F139" i="104"/>
  <c r="U138" i="104"/>
  <c r="V138" i="104" s="1"/>
  <c r="P138" i="104"/>
  <c r="R138" i="104" s="1"/>
  <c r="S138" i="104" s="1"/>
  <c r="I138" i="104"/>
  <c r="F138" i="104"/>
  <c r="U137" i="104"/>
  <c r="V137" i="104" s="1"/>
  <c r="P137" i="104"/>
  <c r="R137" i="104" s="1"/>
  <c r="S137" i="104" s="1"/>
  <c r="I137" i="104"/>
  <c r="F137" i="104"/>
  <c r="U136" i="104"/>
  <c r="V136" i="104" s="1"/>
  <c r="P136" i="104"/>
  <c r="I136" i="104"/>
  <c r="R136" i="104" s="1"/>
  <c r="S136" i="104" s="1"/>
  <c r="F136" i="104"/>
  <c r="U135" i="104"/>
  <c r="V135" i="104" s="1"/>
  <c r="P135" i="104"/>
  <c r="I135" i="104"/>
  <c r="R135" i="104" s="1"/>
  <c r="S135" i="104" s="1"/>
  <c r="F135" i="104"/>
  <c r="U134" i="104"/>
  <c r="V134" i="104" s="1"/>
  <c r="P134" i="104"/>
  <c r="I134" i="104"/>
  <c r="Q134" i="104" s="1"/>
  <c r="F134" i="104"/>
  <c r="U133" i="104"/>
  <c r="V133" i="104" s="1"/>
  <c r="P133" i="104"/>
  <c r="I133" i="104"/>
  <c r="Q133" i="104" s="1"/>
  <c r="F133" i="104"/>
  <c r="U132" i="104"/>
  <c r="V132" i="104" s="1"/>
  <c r="P132" i="104"/>
  <c r="I132" i="104"/>
  <c r="R132" i="104" s="1"/>
  <c r="S132" i="104" s="1"/>
  <c r="F132" i="104"/>
  <c r="U131" i="104"/>
  <c r="V131" i="104" s="1"/>
  <c r="P131" i="104"/>
  <c r="I131" i="104"/>
  <c r="R131" i="104" s="1"/>
  <c r="S131" i="104" s="1"/>
  <c r="F131" i="104"/>
  <c r="U130" i="104"/>
  <c r="V130" i="104" s="1"/>
  <c r="P130" i="104"/>
  <c r="I130" i="104"/>
  <c r="R130" i="104" s="1"/>
  <c r="S130" i="104" s="1"/>
  <c r="F130" i="104"/>
  <c r="U129" i="104"/>
  <c r="V129" i="104" s="1"/>
  <c r="P129" i="104"/>
  <c r="I129" i="104"/>
  <c r="Q129" i="104" s="1"/>
  <c r="F129" i="104"/>
  <c r="U128" i="104"/>
  <c r="V128" i="104" s="1"/>
  <c r="P128" i="104"/>
  <c r="I128" i="104"/>
  <c r="R128" i="104" s="1"/>
  <c r="S128" i="104" s="1"/>
  <c r="F128" i="104"/>
  <c r="U127" i="104"/>
  <c r="V127" i="104" s="1"/>
  <c r="P127" i="104"/>
  <c r="I127" i="104"/>
  <c r="R127" i="104" s="1"/>
  <c r="S127" i="104" s="1"/>
  <c r="F127" i="104"/>
  <c r="U126" i="104"/>
  <c r="V126" i="104" s="1"/>
  <c r="P126" i="104"/>
  <c r="I126" i="104"/>
  <c r="R126" i="104" s="1"/>
  <c r="S126" i="104" s="1"/>
  <c r="F126" i="104"/>
  <c r="U125" i="104"/>
  <c r="V125" i="104" s="1"/>
  <c r="P125" i="104"/>
  <c r="I125" i="104"/>
  <c r="Q125" i="104" s="1"/>
  <c r="F125" i="104"/>
  <c r="U124" i="104"/>
  <c r="V124" i="104" s="1"/>
  <c r="P124" i="104"/>
  <c r="I124" i="104"/>
  <c r="R124" i="104" s="1"/>
  <c r="S124" i="104" s="1"/>
  <c r="F124" i="104"/>
  <c r="V123" i="104"/>
  <c r="U123" i="104"/>
  <c r="P123" i="104"/>
  <c r="I123" i="104"/>
  <c r="F123" i="104"/>
  <c r="U122" i="104"/>
  <c r="V122" i="104" s="1"/>
  <c r="P122" i="104"/>
  <c r="I122" i="104"/>
  <c r="Q122" i="104" s="1"/>
  <c r="F122" i="104"/>
  <c r="U121" i="104"/>
  <c r="V121" i="104" s="1"/>
  <c r="P121" i="104"/>
  <c r="I121" i="104"/>
  <c r="Q121" i="104" s="1"/>
  <c r="F121" i="104"/>
  <c r="U120" i="104"/>
  <c r="V120" i="104" s="1"/>
  <c r="P120" i="104"/>
  <c r="I120" i="104"/>
  <c r="F120" i="104"/>
  <c r="U119" i="104"/>
  <c r="V119" i="104" s="1"/>
  <c r="P119" i="104"/>
  <c r="I119" i="104"/>
  <c r="R119" i="104" s="1"/>
  <c r="S119" i="104" s="1"/>
  <c r="F119" i="104"/>
  <c r="U118" i="104"/>
  <c r="V118" i="104" s="1"/>
  <c r="P118" i="104"/>
  <c r="I118" i="104"/>
  <c r="K118" i="104" s="1"/>
  <c r="F118" i="104"/>
  <c r="U117" i="104"/>
  <c r="V117" i="104" s="1"/>
  <c r="P117" i="104"/>
  <c r="I117" i="104"/>
  <c r="Q117" i="104" s="1"/>
  <c r="F117" i="104"/>
  <c r="G107" i="104"/>
  <c r="D107" i="104"/>
  <c r="U105" i="104"/>
  <c r="V105" i="104" s="1"/>
  <c r="P105" i="104"/>
  <c r="I105" i="104"/>
  <c r="R105" i="104" s="1"/>
  <c r="S105" i="104" s="1"/>
  <c r="F105" i="104"/>
  <c r="V104" i="104"/>
  <c r="U104" i="104"/>
  <c r="Q104" i="104"/>
  <c r="P104" i="104"/>
  <c r="K104" i="104"/>
  <c r="I104" i="104"/>
  <c r="F104" i="104"/>
  <c r="U103" i="104"/>
  <c r="V103" i="104" s="1"/>
  <c r="P103" i="104"/>
  <c r="I103" i="104"/>
  <c r="R103" i="104" s="1"/>
  <c r="S103" i="104" s="1"/>
  <c r="F103" i="104"/>
  <c r="V102" i="104"/>
  <c r="U102" i="104"/>
  <c r="P102" i="104"/>
  <c r="I102" i="104"/>
  <c r="K102" i="104" s="1"/>
  <c r="F102" i="104"/>
  <c r="U101" i="104"/>
  <c r="V101" i="104" s="1"/>
  <c r="P101" i="104"/>
  <c r="I101" i="104"/>
  <c r="K101" i="104" s="1"/>
  <c r="F101" i="104"/>
  <c r="U100" i="104"/>
  <c r="V100" i="104" s="1"/>
  <c r="P100" i="104"/>
  <c r="I100" i="104"/>
  <c r="Q100" i="104" s="1"/>
  <c r="F100" i="104"/>
  <c r="V99" i="104"/>
  <c r="U99" i="104"/>
  <c r="P99" i="104"/>
  <c r="I99" i="104"/>
  <c r="F99" i="104"/>
  <c r="U98" i="104"/>
  <c r="V98" i="104" s="1"/>
  <c r="P98" i="104"/>
  <c r="I98" i="104"/>
  <c r="Q98" i="104" s="1"/>
  <c r="F98" i="104"/>
  <c r="U97" i="104"/>
  <c r="V97" i="104" s="1"/>
  <c r="P97" i="104"/>
  <c r="I97" i="104"/>
  <c r="K97" i="104" s="1"/>
  <c r="F97" i="104"/>
  <c r="V96" i="104"/>
  <c r="U96" i="104"/>
  <c r="Q96" i="104"/>
  <c r="P96" i="104"/>
  <c r="K96" i="104"/>
  <c r="I96" i="104"/>
  <c r="F96" i="104"/>
  <c r="U95" i="104"/>
  <c r="V95" i="104" s="1"/>
  <c r="P95" i="104"/>
  <c r="I95" i="104"/>
  <c r="R95" i="104" s="1"/>
  <c r="S95" i="104" s="1"/>
  <c r="F95" i="104"/>
  <c r="U94" i="104"/>
  <c r="V94" i="104" s="1"/>
  <c r="P94" i="104"/>
  <c r="K94" i="104"/>
  <c r="I94" i="104"/>
  <c r="F94" i="104"/>
  <c r="U93" i="104"/>
  <c r="V93" i="104" s="1"/>
  <c r="R93" i="104"/>
  <c r="S93" i="104" s="1"/>
  <c r="P93" i="104"/>
  <c r="I93" i="104"/>
  <c r="K93" i="104" s="1"/>
  <c r="F93" i="104"/>
  <c r="U92" i="104"/>
  <c r="V92" i="104" s="1"/>
  <c r="P92" i="104"/>
  <c r="I92" i="104"/>
  <c r="Q92" i="104" s="1"/>
  <c r="F92" i="104"/>
  <c r="U91" i="104"/>
  <c r="V91" i="104" s="1"/>
  <c r="P91" i="104"/>
  <c r="I91" i="104"/>
  <c r="F91" i="104"/>
  <c r="U90" i="104"/>
  <c r="V90" i="104" s="1"/>
  <c r="P90" i="104"/>
  <c r="I90" i="104"/>
  <c r="Q90" i="104" s="1"/>
  <c r="F90" i="104"/>
  <c r="U89" i="104"/>
  <c r="V89" i="104" s="1"/>
  <c r="P89" i="104"/>
  <c r="I89" i="104"/>
  <c r="R89" i="104" s="1"/>
  <c r="S89" i="104" s="1"/>
  <c r="F89" i="104"/>
  <c r="V88" i="104"/>
  <c r="U88" i="104"/>
  <c r="Q88" i="104"/>
  <c r="P88" i="104"/>
  <c r="K88" i="104"/>
  <c r="I88" i="104"/>
  <c r="F88" i="104"/>
  <c r="U87" i="104"/>
  <c r="V87" i="104" s="1"/>
  <c r="P87" i="104"/>
  <c r="I87" i="104"/>
  <c r="R87" i="104" s="1"/>
  <c r="S87" i="104" s="1"/>
  <c r="F87" i="104"/>
  <c r="V86" i="104"/>
  <c r="U86" i="104"/>
  <c r="Q86" i="104"/>
  <c r="P86" i="104"/>
  <c r="K86" i="104"/>
  <c r="I86" i="104"/>
  <c r="F86" i="104"/>
  <c r="U85" i="104"/>
  <c r="V85" i="104" s="1"/>
  <c r="P85" i="104"/>
  <c r="I85" i="104"/>
  <c r="K85" i="104" s="1"/>
  <c r="F85" i="104"/>
  <c r="U84" i="104"/>
  <c r="V84" i="104" s="1"/>
  <c r="P84" i="104"/>
  <c r="I84" i="104"/>
  <c r="Q84" i="104" s="1"/>
  <c r="F84" i="104"/>
  <c r="U83" i="104"/>
  <c r="V83" i="104" s="1"/>
  <c r="P83" i="104"/>
  <c r="I83" i="104"/>
  <c r="R83" i="104" s="1"/>
  <c r="S83" i="104" s="1"/>
  <c r="F83" i="104"/>
  <c r="V82" i="104"/>
  <c r="U82" i="104"/>
  <c r="P82" i="104"/>
  <c r="I82" i="104"/>
  <c r="Q82" i="104" s="1"/>
  <c r="F82" i="104"/>
  <c r="U81" i="104"/>
  <c r="V81" i="104" s="1"/>
  <c r="P81" i="104"/>
  <c r="I81" i="104"/>
  <c r="K81" i="104" s="1"/>
  <c r="Q81" i="104" s="1"/>
  <c r="F81" i="104"/>
  <c r="U80" i="104"/>
  <c r="V80" i="104" s="1"/>
  <c r="P80" i="104"/>
  <c r="R80" i="104" s="1"/>
  <c r="S80" i="104" s="1"/>
  <c r="I80" i="104"/>
  <c r="F80" i="104"/>
  <c r="U79" i="104"/>
  <c r="V79" i="104" s="1"/>
  <c r="P79" i="104"/>
  <c r="I79" i="104"/>
  <c r="R79" i="104" s="1"/>
  <c r="S79" i="104" s="1"/>
  <c r="F79" i="104"/>
  <c r="V78" i="104"/>
  <c r="U78" i="104"/>
  <c r="Q78" i="104"/>
  <c r="P78" i="104"/>
  <c r="K78" i="104"/>
  <c r="I78" i="104"/>
  <c r="F78" i="104"/>
  <c r="U77" i="104"/>
  <c r="V77" i="104" s="1"/>
  <c r="P77" i="104"/>
  <c r="R77" i="104" s="1"/>
  <c r="S77" i="104" s="1"/>
  <c r="I77" i="104"/>
  <c r="K77" i="104" s="1"/>
  <c r="F77" i="104"/>
  <c r="U76" i="104"/>
  <c r="V76" i="104" s="1"/>
  <c r="P76" i="104"/>
  <c r="I76" i="104"/>
  <c r="Q76" i="104" s="1"/>
  <c r="F76" i="104"/>
  <c r="U75" i="104"/>
  <c r="V75" i="104" s="1"/>
  <c r="P75" i="104"/>
  <c r="I75" i="104"/>
  <c r="F75" i="104"/>
  <c r="U74" i="104"/>
  <c r="V74" i="104" s="1"/>
  <c r="P74" i="104"/>
  <c r="I74" i="104"/>
  <c r="Q74" i="104" s="1"/>
  <c r="F74" i="104"/>
  <c r="U73" i="104"/>
  <c r="V73" i="104" s="1"/>
  <c r="P73" i="104"/>
  <c r="I73" i="104"/>
  <c r="F73" i="104"/>
  <c r="U72" i="104"/>
  <c r="V72" i="104" s="1"/>
  <c r="P72" i="104"/>
  <c r="I72" i="104"/>
  <c r="Q72" i="104" s="1"/>
  <c r="F72" i="104"/>
  <c r="V71" i="104"/>
  <c r="U71" i="104"/>
  <c r="P71" i="104"/>
  <c r="I71" i="104"/>
  <c r="F71" i="104"/>
  <c r="U70" i="104"/>
  <c r="V70" i="104" s="1"/>
  <c r="P70" i="104"/>
  <c r="I70" i="104"/>
  <c r="K70" i="104" s="1"/>
  <c r="F70" i="104"/>
  <c r="U69" i="104"/>
  <c r="V69" i="104" s="1"/>
  <c r="P69" i="104"/>
  <c r="I69" i="104"/>
  <c r="K69" i="104" s="1"/>
  <c r="F69" i="104"/>
  <c r="U68" i="104"/>
  <c r="V68" i="104" s="1"/>
  <c r="P68" i="104"/>
  <c r="I68" i="104"/>
  <c r="Q68" i="104" s="1"/>
  <c r="F68" i="104"/>
  <c r="U67" i="104"/>
  <c r="V67" i="104" s="1"/>
  <c r="P67" i="104"/>
  <c r="I67" i="104"/>
  <c r="F67" i="104"/>
  <c r="U66" i="104"/>
  <c r="V66" i="104" s="1"/>
  <c r="P66" i="104"/>
  <c r="I66" i="104"/>
  <c r="Q66" i="104" s="1"/>
  <c r="F66" i="104"/>
  <c r="U65" i="104"/>
  <c r="V65" i="104" s="1"/>
  <c r="P65" i="104"/>
  <c r="I65" i="104"/>
  <c r="Q65" i="104" s="1"/>
  <c r="F65" i="104"/>
  <c r="G55" i="104"/>
  <c r="D55" i="104"/>
  <c r="P54" i="104"/>
  <c r="U53" i="104"/>
  <c r="V53" i="104" s="1"/>
  <c r="P53" i="104"/>
  <c r="I53" i="104"/>
  <c r="R53" i="104" s="1"/>
  <c r="S53" i="104" s="1"/>
  <c r="F53" i="104"/>
  <c r="V52" i="104"/>
  <c r="U52" i="104"/>
  <c r="P52" i="104"/>
  <c r="I52" i="104"/>
  <c r="F52" i="104"/>
  <c r="U51" i="104"/>
  <c r="V51" i="104" s="1"/>
  <c r="P51" i="104"/>
  <c r="I51" i="104"/>
  <c r="K51" i="104" s="1"/>
  <c r="F51" i="104"/>
  <c r="U50" i="104"/>
  <c r="V50" i="104" s="1"/>
  <c r="P50" i="104"/>
  <c r="I50" i="104"/>
  <c r="Q50" i="104" s="1"/>
  <c r="F50" i="104"/>
  <c r="U49" i="104"/>
  <c r="V49" i="104" s="1"/>
  <c r="P49" i="104"/>
  <c r="I49" i="104"/>
  <c r="F49" i="104"/>
  <c r="U48" i="104"/>
  <c r="V48" i="104" s="1"/>
  <c r="P48" i="104"/>
  <c r="I48" i="104"/>
  <c r="R48" i="104" s="1"/>
  <c r="S48" i="104" s="1"/>
  <c r="F48" i="104"/>
  <c r="U47" i="104"/>
  <c r="V47" i="104" s="1"/>
  <c r="P47" i="104"/>
  <c r="I47" i="104"/>
  <c r="K47" i="104" s="1"/>
  <c r="F47" i="104"/>
  <c r="U46" i="104"/>
  <c r="V46" i="104" s="1"/>
  <c r="P46" i="104"/>
  <c r="I46" i="104"/>
  <c r="Q46" i="104" s="1"/>
  <c r="F46" i="104"/>
  <c r="U45" i="104"/>
  <c r="V45" i="104" s="1"/>
  <c r="P45" i="104"/>
  <c r="I45" i="104"/>
  <c r="R45" i="104" s="1"/>
  <c r="S45" i="104" s="1"/>
  <c r="F45" i="104"/>
  <c r="U44" i="104"/>
  <c r="V44" i="104" s="1"/>
  <c r="P44" i="104"/>
  <c r="I44" i="104"/>
  <c r="R44" i="104" s="1"/>
  <c r="S44" i="104" s="1"/>
  <c r="F44" i="104"/>
  <c r="U43" i="104"/>
  <c r="V43" i="104" s="1"/>
  <c r="P43" i="104"/>
  <c r="I43" i="104"/>
  <c r="K43" i="104" s="1"/>
  <c r="F43" i="104"/>
  <c r="U42" i="104"/>
  <c r="V42" i="104" s="1"/>
  <c r="P42" i="104"/>
  <c r="I42" i="104"/>
  <c r="Q42" i="104" s="1"/>
  <c r="F42" i="104"/>
  <c r="U41" i="104"/>
  <c r="V41" i="104" s="1"/>
  <c r="P41" i="104"/>
  <c r="I41" i="104"/>
  <c r="R41" i="104" s="1"/>
  <c r="S41" i="104" s="1"/>
  <c r="F41" i="104"/>
  <c r="U40" i="104"/>
  <c r="V40" i="104" s="1"/>
  <c r="P40" i="104"/>
  <c r="I40" i="104"/>
  <c r="R40" i="104" s="1"/>
  <c r="S40" i="104" s="1"/>
  <c r="F40" i="104"/>
  <c r="U39" i="104"/>
  <c r="V39" i="104" s="1"/>
  <c r="P39" i="104"/>
  <c r="I39" i="104"/>
  <c r="K39" i="104" s="1"/>
  <c r="F39" i="104"/>
  <c r="U38" i="104"/>
  <c r="V38" i="104" s="1"/>
  <c r="P38" i="104"/>
  <c r="K38" i="104"/>
  <c r="I38" i="104"/>
  <c r="Q38" i="104" s="1"/>
  <c r="F38" i="104"/>
  <c r="U37" i="104"/>
  <c r="V37" i="104" s="1"/>
  <c r="P37" i="104"/>
  <c r="I37" i="104"/>
  <c r="F37" i="104"/>
  <c r="U36" i="104"/>
  <c r="V36" i="104" s="1"/>
  <c r="P36" i="104"/>
  <c r="I36" i="104"/>
  <c r="R36" i="104" s="1"/>
  <c r="S36" i="104" s="1"/>
  <c r="F36" i="104"/>
  <c r="U35" i="104"/>
  <c r="V35" i="104" s="1"/>
  <c r="P35" i="104"/>
  <c r="I35" i="104"/>
  <c r="K35" i="104" s="1"/>
  <c r="F35" i="104"/>
  <c r="U34" i="104"/>
  <c r="V34" i="104" s="1"/>
  <c r="P34" i="104"/>
  <c r="I34" i="104"/>
  <c r="Q34" i="104" s="1"/>
  <c r="F34" i="104"/>
  <c r="U33" i="104"/>
  <c r="V33" i="104" s="1"/>
  <c r="P33" i="104"/>
  <c r="I33" i="104"/>
  <c r="R33" i="104" s="1"/>
  <c r="S33" i="104" s="1"/>
  <c r="F33" i="104"/>
  <c r="U32" i="104"/>
  <c r="V32" i="104" s="1"/>
  <c r="P32" i="104"/>
  <c r="I32" i="104"/>
  <c r="R32" i="104" s="1"/>
  <c r="S32" i="104" s="1"/>
  <c r="F32" i="104"/>
  <c r="U31" i="104"/>
  <c r="V31" i="104" s="1"/>
  <c r="P31" i="104"/>
  <c r="I31" i="104"/>
  <c r="K31" i="104" s="1"/>
  <c r="F31" i="104"/>
  <c r="U30" i="104"/>
  <c r="V30" i="104" s="1"/>
  <c r="P30" i="104"/>
  <c r="I30" i="104"/>
  <c r="Q30" i="104" s="1"/>
  <c r="F30" i="104"/>
  <c r="U29" i="104"/>
  <c r="V29" i="104" s="1"/>
  <c r="P29" i="104"/>
  <c r="I29" i="104"/>
  <c r="R29" i="104" s="1"/>
  <c r="S29" i="104" s="1"/>
  <c r="F29" i="104"/>
  <c r="V28" i="104"/>
  <c r="U28" i="104"/>
  <c r="P28" i="104"/>
  <c r="I28" i="104"/>
  <c r="F28" i="104"/>
  <c r="U27" i="104"/>
  <c r="V27" i="104" s="1"/>
  <c r="R27" i="104"/>
  <c r="S27" i="104" s="1"/>
  <c r="P27" i="104"/>
  <c r="I27" i="104"/>
  <c r="K27" i="104" s="1"/>
  <c r="F27" i="104"/>
  <c r="U26" i="104"/>
  <c r="V26" i="104" s="1"/>
  <c r="P26" i="104"/>
  <c r="I26" i="104"/>
  <c r="Q26" i="104" s="1"/>
  <c r="F26" i="104"/>
  <c r="U25" i="104"/>
  <c r="V25" i="104" s="1"/>
  <c r="P25" i="104"/>
  <c r="I25" i="104"/>
  <c r="R25" i="104" s="1"/>
  <c r="S25" i="104" s="1"/>
  <c r="F25" i="104"/>
  <c r="V24" i="104"/>
  <c r="U24" i="104"/>
  <c r="P24" i="104"/>
  <c r="I24" i="104"/>
  <c r="F24" i="104"/>
  <c r="U23" i="104"/>
  <c r="V23" i="104" s="1"/>
  <c r="P23" i="104"/>
  <c r="I23" i="104"/>
  <c r="K23" i="104" s="1"/>
  <c r="F23" i="104"/>
  <c r="U22" i="104"/>
  <c r="V22" i="104" s="1"/>
  <c r="P22" i="104"/>
  <c r="I22" i="104"/>
  <c r="Q22" i="104" s="1"/>
  <c r="F22" i="104"/>
  <c r="U21" i="104"/>
  <c r="V21" i="104" s="1"/>
  <c r="P21" i="104"/>
  <c r="I21" i="104"/>
  <c r="R21" i="104" s="1"/>
  <c r="S21" i="104" s="1"/>
  <c r="F21" i="104"/>
  <c r="U20" i="104"/>
  <c r="V20" i="104" s="1"/>
  <c r="P20" i="104"/>
  <c r="I20" i="104"/>
  <c r="R20" i="104" s="1"/>
  <c r="S20" i="104" s="1"/>
  <c r="F20" i="104"/>
  <c r="U19" i="104"/>
  <c r="V19" i="104" s="1"/>
  <c r="P19" i="104"/>
  <c r="R19" i="104" s="1"/>
  <c r="S19" i="104" s="1"/>
  <c r="I19" i="104"/>
  <c r="K19" i="104" s="1"/>
  <c r="F19" i="104"/>
  <c r="U18" i="104"/>
  <c r="V18" i="104" s="1"/>
  <c r="P18" i="104"/>
  <c r="I18" i="104"/>
  <c r="K18" i="104" s="1"/>
  <c r="F18" i="104"/>
  <c r="U17" i="104"/>
  <c r="V17" i="104" s="1"/>
  <c r="P17" i="104"/>
  <c r="I17" i="104"/>
  <c r="R17" i="104" s="1"/>
  <c r="S17" i="104" s="1"/>
  <c r="F17" i="104"/>
  <c r="U16" i="104"/>
  <c r="V16" i="104" s="1"/>
  <c r="P16" i="104"/>
  <c r="I16" i="104"/>
  <c r="R16" i="104" s="1"/>
  <c r="S16" i="104" s="1"/>
  <c r="F16" i="104"/>
  <c r="U15" i="104"/>
  <c r="V15" i="104" s="1"/>
  <c r="P15" i="104"/>
  <c r="I15" i="104"/>
  <c r="K15" i="104" s="1"/>
  <c r="F15" i="104"/>
  <c r="U14" i="104"/>
  <c r="V14" i="104" s="1"/>
  <c r="P14" i="104"/>
  <c r="I14" i="104"/>
  <c r="K14" i="104" s="1"/>
  <c r="F14" i="104"/>
  <c r="U13" i="104"/>
  <c r="V13" i="104" s="1"/>
  <c r="P13" i="104"/>
  <c r="I13" i="104"/>
  <c r="R13" i="104" s="1"/>
  <c r="F13" i="104"/>
  <c r="P3" i="104"/>
  <c r="P2" i="104"/>
  <c r="Q19" i="104" l="1"/>
  <c r="R26" i="104"/>
  <c r="S26" i="104" s="1"/>
  <c r="Q101" i="104"/>
  <c r="R16" i="105"/>
  <c r="S16" i="105" s="1"/>
  <c r="K16" i="105"/>
  <c r="Q65" i="105"/>
  <c r="Q76" i="105"/>
  <c r="K76" i="105"/>
  <c r="R97" i="105"/>
  <c r="S97" i="105" s="1"/>
  <c r="Q98" i="105"/>
  <c r="K98" i="105"/>
  <c r="Q13" i="106"/>
  <c r="Q36" i="106"/>
  <c r="K36" i="106"/>
  <c r="R22" i="104"/>
  <c r="S22" i="104" s="1"/>
  <c r="Q47" i="105"/>
  <c r="Q49" i="105"/>
  <c r="R51" i="105"/>
  <c r="S51" i="105" s="1"/>
  <c r="Q88" i="105"/>
  <c r="Q89" i="105"/>
  <c r="R101" i="105"/>
  <c r="S101" i="105" s="1"/>
  <c r="K101" i="105"/>
  <c r="Q104" i="105"/>
  <c r="K104" i="105"/>
  <c r="Q138" i="105"/>
  <c r="R140" i="105"/>
  <c r="S140" i="105" s="1"/>
  <c r="Q141" i="105"/>
  <c r="K141" i="105"/>
  <c r="Q29" i="106"/>
  <c r="Q47" i="106"/>
  <c r="Q71" i="106"/>
  <c r="K71" i="106"/>
  <c r="R71" i="106"/>
  <c r="S71" i="106" s="1"/>
  <c r="R97" i="106"/>
  <c r="S97" i="106" s="1"/>
  <c r="K97" i="106"/>
  <c r="K22" i="104"/>
  <c r="R24" i="104"/>
  <c r="S24" i="104" s="1"/>
  <c r="K26" i="104"/>
  <c r="Q27" i="104"/>
  <c r="R28" i="104"/>
  <c r="S28" i="104" s="1"/>
  <c r="R34" i="104"/>
  <c r="S34" i="104" s="1"/>
  <c r="R37" i="104"/>
  <c r="S37" i="104" s="1"/>
  <c r="R38" i="104"/>
  <c r="S38" i="104" s="1"/>
  <c r="R49" i="104"/>
  <c r="S49" i="104" s="1"/>
  <c r="R52" i="104"/>
  <c r="S52" i="104" s="1"/>
  <c r="R67" i="104"/>
  <c r="S67" i="104" s="1"/>
  <c r="Q69" i="104"/>
  <c r="R71" i="104"/>
  <c r="S71" i="104" s="1"/>
  <c r="K72" i="104"/>
  <c r="R73" i="104"/>
  <c r="S73" i="104" s="1"/>
  <c r="R75" i="104"/>
  <c r="S75" i="104" s="1"/>
  <c r="Q77" i="104"/>
  <c r="R78" i="104"/>
  <c r="S78" i="104" s="1"/>
  <c r="Q80" i="104"/>
  <c r="K80" i="104"/>
  <c r="R134" i="104"/>
  <c r="S134" i="104" s="1"/>
  <c r="Q137" i="104"/>
  <c r="K137" i="104"/>
  <c r="Q138" i="104"/>
  <c r="K138" i="104"/>
  <c r="R21" i="105"/>
  <c r="S21" i="105" s="1"/>
  <c r="R39" i="105"/>
  <c r="S39" i="105" s="1"/>
  <c r="R47" i="105"/>
  <c r="S47" i="105" s="1"/>
  <c r="R48" i="105"/>
  <c r="S48" i="105" s="1"/>
  <c r="K48" i="105"/>
  <c r="R65" i="105"/>
  <c r="S65" i="105" s="1"/>
  <c r="R76" i="105"/>
  <c r="S76" i="105" s="1"/>
  <c r="R98" i="105"/>
  <c r="S98" i="105" s="1"/>
  <c r="R103" i="105"/>
  <c r="S103" i="105" s="1"/>
  <c r="K103" i="105"/>
  <c r="R104" i="105"/>
  <c r="S104" i="105" s="1"/>
  <c r="Q117" i="105"/>
  <c r="K117" i="105"/>
  <c r="Q129" i="105"/>
  <c r="K129" i="105"/>
  <c r="R138" i="105"/>
  <c r="S138" i="105" s="1"/>
  <c r="R139" i="105"/>
  <c r="S139" i="105" s="1"/>
  <c r="K139" i="105"/>
  <c r="R141" i="105"/>
  <c r="S141" i="105" s="1"/>
  <c r="R13" i="106"/>
  <c r="S13" i="106" s="1"/>
  <c r="Q15" i="106"/>
  <c r="Q20" i="106"/>
  <c r="K20" i="106"/>
  <c r="R29" i="106"/>
  <c r="S29" i="106" s="1"/>
  <c r="Q65" i="106"/>
  <c r="Q104" i="106"/>
  <c r="K104" i="106"/>
  <c r="Q123" i="106"/>
  <c r="K123" i="106"/>
  <c r="Q132" i="106"/>
  <c r="Q139" i="106"/>
  <c r="K139" i="106"/>
  <c r="R86" i="104"/>
  <c r="S86" i="104" s="1"/>
  <c r="R88" i="104"/>
  <c r="S88" i="104" s="1"/>
  <c r="R91" i="104"/>
  <c r="S91" i="104" s="1"/>
  <c r="Q93" i="104"/>
  <c r="R96" i="104"/>
  <c r="S96" i="104" s="1"/>
  <c r="R99" i="104"/>
  <c r="S99" i="104" s="1"/>
  <c r="R104" i="104"/>
  <c r="S104" i="104" s="1"/>
  <c r="R117" i="104"/>
  <c r="R120" i="104"/>
  <c r="S120" i="104" s="1"/>
  <c r="R123" i="104"/>
  <c r="S123" i="104" s="1"/>
  <c r="R139" i="104"/>
  <c r="S139" i="104" s="1"/>
  <c r="R141" i="104"/>
  <c r="S141" i="104" s="1"/>
  <c r="Q13" i="105"/>
  <c r="R18" i="105"/>
  <c r="S18" i="105" s="1"/>
  <c r="R22" i="105"/>
  <c r="S22" i="105" s="1"/>
  <c r="Q25" i="105"/>
  <c r="R26" i="105"/>
  <c r="S26" i="105" s="1"/>
  <c r="Q27" i="105"/>
  <c r="Q29" i="105"/>
  <c r="R30" i="105"/>
  <c r="S30" i="105" s="1"/>
  <c r="R32" i="105"/>
  <c r="S32" i="105" s="1"/>
  <c r="Q33" i="105"/>
  <c r="R40" i="105"/>
  <c r="S40" i="105" s="1"/>
  <c r="Q41" i="105"/>
  <c r="R44" i="105"/>
  <c r="S44" i="105" s="1"/>
  <c r="Q53" i="105"/>
  <c r="R73" i="105"/>
  <c r="S73" i="105" s="1"/>
  <c r="Q80" i="105"/>
  <c r="R84" i="105"/>
  <c r="S84" i="105" s="1"/>
  <c r="R87" i="105"/>
  <c r="S87" i="105" s="1"/>
  <c r="R91" i="105"/>
  <c r="S91" i="105" s="1"/>
  <c r="Q93" i="105"/>
  <c r="R102" i="105"/>
  <c r="S102" i="105" s="1"/>
  <c r="R105" i="105"/>
  <c r="S105" i="105" s="1"/>
  <c r="R118" i="105"/>
  <c r="S118" i="105" s="1"/>
  <c r="R119" i="105"/>
  <c r="S119" i="105" s="1"/>
  <c r="R123" i="105"/>
  <c r="S123" i="105" s="1"/>
  <c r="R135" i="105"/>
  <c r="S135" i="105" s="1"/>
  <c r="R142" i="105"/>
  <c r="S142" i="105" s="1"/>
  <c r="R15" i="106"/>
  <c r="S15" i="106" s="1"/>
  <c r="Q21" i="106"/>
  <c r="Q37" i="106"/>
  <c r="R39" i="106"/>
  <c r="S39" i="106" s="1"/>
  <c r="R47" i="106"/>
  <c r="S47" i="106" s="1"/>
  <c r="Q53" i="106"/>
  <c r="R70" i="106"/>
  <c r="S70" i="106" s="1"/>
  <c r="R74" i="106"/>
  <c r="S74" i="106" s="1"/>
  <c r="R81" i="106"/>
  <c r="S81" i="106" s="1"/>
  <c r="R88" i="106"/>
  <c r="S88" i="106" s="1"/>
  <c r="R91" i="106"/>
  <c r="S91" i="106" s="1"/>
  <c r="R98" i="106"/>
  <c r="S98" i="106" s="1"/>
  <c r="Q99" i="106"/>
  <c r="R101" i="106"/>
  <c r="S101" i="106" s="1"/>
  <c r="Q103" i="106"/>
  <c r="Q124" i="106"/>
  <c r="R131" i="106"/>
  <c r="S131" i="106" s="1"/>
  <c r="R132" i="106"/>
  <c r="S132" i="106" s="1"/>
  <c r="Q135" i="106"/>
  <c r="K135" i="106"/>
  <c r="R139" i="106"/>
  <c r="S139" i="106" s="1"/>
  <c r="Q140" i="106"/>
  <c r="R130" i="106"/>
  <c r="S130" i="106" s="1"/>
  <c r="R122" i="106"/>
  <c r="S122" i="106" s="1"/>
  <c r="K82" i="106"/>
  <c r="K95" i="106"/>
  <c r="R95" i="106"/>
  <c r="S95" i="106" s="1"/>
  <c r="Q93" i="106"/>
  <c r="R93" i="106"/>
  <c r="S93" i="106" s="1"/>
  <c r="K91" i="106"/>
  <c r="Q89" i="106"/>
  <c r="R89" i="106"/>
  <c r="S89" i="106" s="1"/>
  <c r="K84" i="106"/>
  <c r="R84" i="106"/>
  <c r="S84" i="106" s="1"/>
  <c r="K81" i="106"/>
  <c r="Q81" i="106" s="1"/>
  <c r="R79" i="106"/>
  <c r="S79" i="106" s="1"/>
  <c r="K94" i="106"/>
  <c r="R94" i="106"/>
  <c r="S94" i="106" s="1"/>
  <c r="R76" i="106"/>
  <c r="S76" i="106" s="1"/>
  <c r="Q75" i="106"/>
  <c r="R75" i="106"/>
  <c r="S75" i="106" s="1"/>
  <c r="V107" i="106"/>
  <c r="V148" i="106" s="1"/>
  <c r="K66" i="106"/>
  <c r="K38" i="106"/>
  <c r="Q45" i="106"/>
  <c r="R45" i="106"/>
  <c r="S45" i="106" s="1"/>
  <c r="K44" i="106"/>
  <c r="R37" i="106"/>
  <c r="S37" i="106" s="1"/>
  <c r="R32" i="106"/>
  <c r="S32" i="106" s="1"/>
  <c r="Q31" i="106"/>
  <c r="R23" i="106"/>
  <c r="S23" i="106" s="1"/>
  <c r="Q23" i="106"/>
  <c r="Q118" i="106"/>
  <c r="Q134" i="106"/>
  <c r="Q130" i="106"/>
  <c r="K119" i="106"/>
  <c r="Q128" i="106"/>
  <c r="R119" i="106"/>
  <c r="S119" i="106" s="1"/>
  <c r="R126" i="106"/>
  <c r="S126" i="106" s="1"/>
  <c r="R128" i="106"/>
  <c r="S128" i="106" s="1"/>
  <c r="R135" i="106"/>
  <c r="S135" i="106" s="1"/>
  <c r="R142" i="106"/>
  <c r="S142" i="106" s="1"/>
  <c r="Q126" i="106"/>
  <c r="Q142" i="106"/>
  <c r="R138" i="106"/>
  <c r="S138" i="106" s="1"/>
  <c r="Q122" i="106"/>
  <c r="Q138" i="106"/>
  <c r="Q120" i="106"/>
  <c r="K127" i="106"/>
  <c r="Q136" i="106"/>
  <c r="R118" i="106"/>
  <c r="S118" i="106" s="1"/>
  <c r="R120" i="106"/>
  <c r="S120" i="106" s="1"/>
  <c r="R127" i="106"/>
  <c r="S127" i="106" s="1"/>
  <c r="R134" i="106"/>
  <c r="S134" i="106" s="1"/>
  <c r="R136" i="106"/>
  <c r="S136" i="106" s="1"/>
  <c r="R72" i="106"/>
  <c r="S72" i="106" s="1"/>
  <c r="K74" i="106"/>
  <c r="R77" i="106"/>
  <c r="S77" i="106" s="1"/>
  <c r="R87" i="106"/>
  <c r="S87" i="106" s="1"/>
  <c r="R92" i="106"/>
  <c r="S92" i="106" s="1"/>
  <c r="Q97" i="106"/>
  <c r="R102" i="106"/>
  <c r="S102" i="106" s="1"/>
  <c r="Q69" i="106"/>
  <c r="Q79" i="106"/>
  <c r="K76" i="106"/>
  <c r="K86" i="106"/>
  <c r="K101" i="106"/>
  <c r="K73" i="106"/>
  <c r="K83" i="106"/>
  <c r="R86" i="106"/>
  <c r="S86" i="106" s="1"/>
  <c r="Q91" i="106"/>
  <c r="K96" i="106"/>
  <c r="K68" i="106"/>
  <c r="K78" i="106"/>
  <c r="R96" i="106"/>
  <c r="S96" i="106" s="1"/>
  <c r="Q101" i="106"/>
  <c r="R68" i="106"/>
  <c r="S68" i="106" s="1"/>
  <c r="R78" i="106"/>
  <c r="S78" i="106" s="1"/>
  <c r="K88" i="106"/>
  <c r="K98" i="106"/>
  <c r="K67" i="106"/>
  <c r="K80" i="106"/>
  <c r="K90" i="106"/>
  <c r="K105" i="106"/>
  <c r="K77" i="106"/>
  <c r="R80" i="106"/>
  <c r="S80" i="106" s="1"/>
  <c r="K87" i="106"/>
  <c r="R90" i="106"/>
  <c r="S90" i="106" s="1"/>
  <c r="K100" i="106"/>
  <c r="Q67" i="106"/>
  <c r="R100" i="106"/>
  <c r="S100" i="106" s="1"/>
  <c r="Q105" i="106"/>
  <c r="R82" i="106"/>
  <c r="S82" i="106" s="1"/>
  <c r="K92" i="106"/>
  <c r="K102" i="106"/>
  <c r="Q19" i="106"/>
  <c r="Q35" i="106"/>
  <c r="Q51" i="106"/>
  <c r="Q17" i="106"/>
  <c r="K24" i="106"/>
  <c r="Q33" i="106"/>
  <c r="K40" i="106"/>
  <c r="Q49" i="106"/>
  <c r="R17" i="106"/>
  <c r="S17" i="106" s="1"/>
  <c r="R24" i="106"/>
  <c r="S24" i="106" s="1"/>
  <c r="R33" i="106"/>
  <c r="S33" i="106" s="1"/>
  <c r="R40" i="106"/>
  <c r="S40" i="106" s="1"/>
  <c r="R49" i="106"/>
  <c r="S49" i="106" s="1"/>
  <c r="K52" i="106"/>
  <c r="R20" i="106"/>
  <c r="S20" i="106" s="1"/>
  <c r="R27" i="106"/>
  <c r="S27" i="106" s="1"/>
  <c r="R36" i="106"/>
  <c r="S36" i="106" s="1"/>
  <c r="R43" i="106"/>
  <c r="S43" i="106" s="1"/>
  <c r="R52" i="106"/>
  <c r="S52" i="106" s="1"/>
  <c r="Q27" i="106"/>
  <c r="Q43" i="106"/>
  <c r="K16" i="106"/>
  <c r="Q25" i="106"/>
  <c r="K32" i="106"/>
  <c r="Q41" i="106"/>
  <c r="K48" i="106"/>
  <c r="R25" i="106"/>
  <c r="S25" i="106" s="1"/>
  <c r="R41" i="106"/>
  <c r="S41" i="106" s="1"/>
  <c r="R19" i="106"/>
  <c r="S19" i="106" s="1"/>
  <c r="R28" i="106"/>
  <c r="S28" i="106" s="1"/>
  <c r="R35" i="106"/>
  <c r="S35" i="106" s="1"/>
  <c r="R44" i="106"/>
  <c r="S44" i="106" s="1"/>
  <c r="R51" i="106"/>
  <c r="S51" i="106" s="1"/>
  <c r="V55" i="106"/>
  <c r="V147" i="106" s="1"/>
  <c r="V144" i="106"/>
  <c r="V149" i="106" s="1"/>
  <c r="R14" i="106"/>
  <c r="S14" i="106" s="1"/>
  <c r="R18" i="106"/>
  <c r="S18" i="106" s="1"/>
  <c r="R22" i="106"/>
  <c r="S22" i="106" s="1"/>
  <c r="R26" i="106"/>
  <c r="S26" i="106" s="1"/>
  <c r="R30" i="106"/>
  <c r="S30" i="106" s="1"/>
  <c r="R34" i="106"/>
  <c r="S34" i="106" s="1"/>
  <c r="R38" i="106"/>
  <c r="S38" i="106" s="1"/>
  <c r="R42" i="106"/>
  <c r="S42" i="106" s="1"/>
  <c r="R46" i="106"/>
  <c r="S46" i="106" s="1"/>
  <c r="R50" i="106"/>
  <c r="S50" i="106" s="1"/>
  <c r="R117" i="106"/>
  <c r="R121" i="106"/>
  <c r="S121" i="106" s="1"/>
  <c r="R125" i="106"/>
  <c r="S125" i="106" s="1"/>
  <c r="R129" i="106"/>
  <c r="S129" i="106" s="1"/>
  <c r="R133" i="106"/>
  <c r="S133" i="106" s="1"/>
  <c r="R137" i="106"/>
  <c r="S137" i="106" s="1"/>
  <c r="R141" i="106"/>
  <c r="S141" i="106" s="1"/>
  <c r="K14" i="106"/>
  <c r="K18" i="106"/>
  <c r="K22" i="106"/>
  <c r="K26" i="106"/>
  <c r="K30" i="106"/>
  <c r="K34" i="106"/>
  <c r="K42" i="106"/>
  <c r="K46" i="106"/>
  <c r="K50" i="106"/>
  <c r="K117" i="106"/>
  <c r="K121" i="106"/>
  <c r="K125" i="106"/>
  <c r="K129" i="106"/>
  <c r="K133" i="106"/>
  <c r="K137" i="106"/>
  <c r="K141" i="106"/>
  <c r="R132" i="105"/>
  <c r="S132" i="105" s="1"/>
  <c r="K131" i="105"/>
  <c r="R129" i="105"/>
  <c r="S129" i="105" s="1"/>
  <c r="K127" i="105"/>
  <c r="Q126" i="105"/>
  <c r="R126" i="105"/>
  <c r="S126" i="105" s="1"/>
  <c r="Q125" i="105"/>
  <c r="K122" i="105"/>
  <c r="R122" i="105"/>
  <c r="S122" i="105" s="1"/>
  <c r="K121" i="105"/>
  <c r="R121" i="105"/>
  <c r="S121" i="105" s="1"/>
  <c r="R120" i="105"/>
  <c r="S120" i="105" s="1"/>
  <c r="K119" i="105"/>
  <c r="K85" i="105"/>
  <c r="R85" i="105"/>
  <c r="S85" i="105" s="1"/>
  <c r="R71" i="105"/>
  <c r="S71" i="105" s="1"/>
  <c r="R70" i="105"/>
  <c r="S70" i="105" s="1"/>
  <c r="Q70" i="105"/>
  <c r="Q102" i="105"/>
  <c r="R94" i="105"/>
  <c r="S94" i="105" s="1"/>
  <c r="R93" i="105"/>
  <c r="S93" i="105" s="1"/>
  <c r="K92" i="105"/>
  <c r="R89" i="105"/>
  <c r="S89" i="105" s="1"/>
  <c r="Q84" i="105"/>
  <c r="R82" i="105"/>
  <c r="S82" i="105" s="1"/>
  <c r="R75" i="105"/>
  <c r="S75" i="105" s="1"/>
  <c r="K66" i="105"/>
  <c r="R66" i="105"/>
  <c r="S66" i="105" s="1"/>
  <c r="K32" i="105"/>
  <c r="R49" i="105"/>
  <c r="S49" i="105" s="1"/>
  <c r="R42" i="105"/>
  <c r="S42" i="105" s="1"/>
  <c r="Q35" i="105"/>
  <c r="Q31" i="105"/>
  <c r="R31" i="105"/>
  <c r="S31" i="105" s="1"/>
  <c r="K20" i="105"/>
  <c r="K34" i="105"/>
  <c r="R34" i="105"/>
  <c r="S34" i="105" s="1"/>
  <c r="Q51" i="105"/>
  <c r="R50" i="105"/>
  <c r="S50" i="105" s="1"/>
  <c r="K50" i="105"/>
  <c r="R46" i="105"/>
  <c r="S46" i="105" s="1"/>
  <c r="K46" i="105"/>
  <c r="Q45" i="105"/>
  <c r="K44" i="105"/>
  <c r="Q43" i="105"/>
  <c r="R43" i="105"/>
  <c r="S43" i="105" s="1"/>
  <c r="K40" i="105"/>
  <c r="Q39" i="105"/>
  <c r="K38" i="105"/>
  <c r="R38" i="105"/>
  <c r="S38" i="105" s="1"/>
  <c r="Q37" i="105"/>
  <c r="K36" i="105"/>
  <c r="Q23" i="105"/>
  <c r="R23" i="105"/>
  <c r="S23" i="105" s="1"/>
  <c r="Q21" i="105"/>
  <c r="Q19" i="105"/>
  <c r="K18" i="105"/>
  <c r="Q17" i="105"/>
  <c r="R17" i="105"/>
  <c r="S17" i="105" s="1"/>
  <c r="Q15" i="105"/>
  <c r="R15" i="105"/>
  <c r="S15" i="105" s="1"/>
  <c r="V55" i="105"/>
  <c r="V147" i="105" s="1"/>
  <c r="R130" i="105"/>
  <c r="S130" i="105" s="1"/>
  <c r="R125" i="105"/>
  <c r="S125" i="105" s="1"/>
  <c r="Q134" i="105"/>
  <c r="R136" i="105"/>
  <c r="S136" i="105" s="1"/>
  <c r="K118" i="105"/>
  <c r="K142" i="105"/>
  <c r="K133" i="105"/>
  <c r="Q118" i="105"/>
  <c r="Q142" i="105"/>
  <c r="K135" i="105"/>
  <c r="R124" i="105"/>
  <c r="S124" i="105" s="1"/>
  <c r="R137" i="105"/>
  <c r="S137" i="105" s="1"/>
  <c r="K130" i="105"/>
  <c r="K123" i="105"/>
  <c r="Q72" i="105"/>
  <c r="R77" i="105"/>
  <c r="S77" i="105" s="1"/>
  <c r="Q82" i="105"/>
  <c r="K87" i="105"/>
  <c r="R92" i="105"/>
  <c r="S92" i="105" s="1"/>
  <c r="Q69" i="105"/>
  <c r="R74" i="105"/>
  <c r="S74" i="105" s="1"/>
  <c r="R79" i="105"/>
  <c r="S79" i="105" s="1"/>
  <c r="Q97" i="105"/>
  <c r="R69" i="105"/>
  <c r="S69" i="105" s="1"/>
  <c r="Q74" i="105"/>
  <c r="K94" i="105"/>
  <c r="K68" i="105"/>
  <c r="K73" i="105"/>
  <c r="K96" i="105"/>
  <c r="R68" i="105"/>
  <c r="S68" i="105" s="1"/>
  <c r="K78" i="105"/>
  <c r="K83" i="105"/>
  <c r="K91" i="105"/>
  <c r="R96" i="105"/>
  <c r="S96" i="105" s="1"/>
  <c r="R78" i="105"/>
  <c r="S78" i="105" s="1"/>
  <c r="Q101" i="105"/>
  <c r="K86" i="105"/>
  <c r="Q73" i="105"/>
  <c r="R86" i="105"/>
  <c r="S86" i="105" s="1"/>
  <c r="R83" i="105"/>
  <c r="S83" i="105" s="1"/>
  <c r="R88" i="105"/>
  <c r="S88" i="105" s="1"/>
  <c r="K77" i="105"/>
  <c r="K100" i="105"/>
  <c r="K105" i="105"/>
  <c r="R67" i="105"/>
  <c r="S67" i="105" s="1"/>
  <c r="R72" i="105"/>
  <c r="S72" i="105" s="1"/>
  <c r="K90" i="105"/>
  <c r="K95" i="105"/>
  <c r="R100" i="105"/>
  <c r="S100" i="105" s="1"/>
  <c r="R90" i="105"/>
  <c r="S90" i="105" s="1"/>
  <c r="Q105" i="105"/>
  <c r="K14" i="105"/>
  <c r="R14" i="105"/>
  <c r="S14" i="105" s="1"/>
  <c r="R13" i="105"/>
  <c r="S13" i="105" s="1"/>
  <c r="S117" i="105"/>
  <c r="V107" i="105"/>
  <c r="V148" i="105" s="1"/>
  <c r="V144" i="105"/>
  <c r="V149" i="105" s="1"/>
  <c r="K120" i="105"/>
  <c r="K124" i="105"/>
  <c r="K128" i="105"/>
  <c r="K132" i="105"/>
  <c r="K136" i="105"/>
  <c r="K140" i="105"/>
  <c r="Q67" i="105"/>
  <c r="Q71" i="105"/>
  <c r="Q75" i="105"/>
  <c r="Q79" i="105"/>
  <c r="Q87" i="105"/>
  <c r="Q91" i="105"/>
  <c r="Q95" i="105"/>
  <c r="Q99" i="105"/>
  <c r="Q103" i="105"/>
  <c r="Q16" i="105"/>
  <c r="Q20" i="105"/>
  <c r="Q24" i="105"/>
  <c r="Q28" i="105"/>
  <c r="Q32" i="105"/>
  <c r="Q36" i="105"/>
  <c r="Q40" i="105"/>
  <c r="Q44" i="105"/>
  <c r="Q48" i="105"/>
  <c r="Q52" i="105"/>
  <c r="Q119" i="105"/>
  <c r="Q123" i="105"/>
  <c r="Q127" i="105"/>
  <c r="Q131" i="105"/>
  <c r="Q135" i="105"/>
  <c r="Q139" i="105"/>
  <c r="K134" i="104"/>
  <c r="K133" i="104"/>
  <c r="R122" i="104"/>
  <c r="S122" i="104" s="1"/>
  <c r="V144" i="104"/>
  <c r="V149" i="104" s="1"/>
  <c r="Q118" i="104"/>
  <c r="R118" i="104"/>
  <c r="S118" i="104" s="1"/>
  <c r="R102" i="104"/>
  <c r="S102" i="104" s="1"/>
  <c r="Q102" i="104"/>
  <c r="R101" i="104"/>
  <c r="S101" i="104" s="1"/>
  <c r="R94" i="104"/>
  <c r="S94" i="104" s="1"/>
  <c r="Q94" i="104"/>
  <c r="Q85" i="104"/>
  <c r="R85" i="104"/>
  <c r="S85" i="104" s="1"/>
  <c r="R72" i="104"/>
  <c r="S72" i="104" s="1"/>
  <c r="Q70" i="104"/>
  <c r="R70" i="104"/>
  <c r="S70" i="104" s="1"/>
  <c r="R69" i="104"/>
  <c r="S69" i="104" s="1"/>
  <c r="V107" i="104"/>
  <c r="V148" i="104" s="1"/>
  <c r="R51" i="104"/>
  <c r="S51" i="104" s="1"/>
  <c r="Q51" i="104"/>
  <c r="K50" i="104"/>
  <c r="R50" i="104"/>
  <c r="S50" i="104" s="1"/>
  <c r="Q43" i="104"/>
  <c r="R43" i="104"/>
  <c r="S43" i="104" s="1"/>
  <c r="K42" i="104"/>
  <c r="R42" i="104"/>
  <c r="S42" i="104" s="1"/>
  <c r="R35" i="104"/>
  <c r="S35" i="104" s="1"/>
  <c r="Q35" i="104"/>
  <c r="K34" i="104"/>
  <c r="R15" i="104"/>
  <c r="S15" i="104" s="1"/>
  <c r="R14" i="104"/>
  <c r="S14" i="104" s="1"/>
  <c r="K129" i="104"/>
  <c r="R133" i="104"/>
  <c r="S133" i="104" s="1"/>
  <c r="K125" i="104"/>
  <c r="R129" i="104"/>
  <c r="S129" i="104" s="1"/>
  <c r="K121" i="104"/>
  <c r="R125" i="104"/>
  <c r="S125" i="104" s="1"/>
  <c r="K117" i="104"/>
  <c r="R121" i="104"/>
  <c r="S121" i="104" s="1"/>
  <c r="K130" i="104"/>
  <c r="K126" i="104"/>
  <c r="K122" i="104"/>
  <c r="Q130" i="104"/>
  <c r="Q126" i="104"/>
  <c r="K74" i="104"/>
  <c r="K76" i="104"/>
  <c r="K90" i="104"/>
  <c r="K92" i="104"/>
  <c r="Q97" i="104"/>
  <c r="R65" i="104"/>
  <c r="S65" i="104" s="1"/>
  <c r="R74" i="104"/>
  <c r="S74" i="104" s="1"/>
  <c r="R76" i="104"/>
  <c r="S76" i="104" s="1"/>
  <c r="R81" i="104"/>
  <c r="S81" i="104" s="1"/>
  <c r="R90" i="104"/>
  <c r="S90" i="104" s="1"/>
  <c r="R92" i="104"/>
  <c r="S92" i="104" s="1"/>
  <c r="R97" i="104"/>
  <c r="S97" i="104" s="1"/>
  <c r="K105" i="104"/>
  <c r="K89" i="104"/>
  <c r="K73" i="104"/>
  <c r="K66" i="104"/>
  <c r="K68" i="104"/>
  <c r="Q73" i="104"/>
  <c r="K82" i="104"/>
  <c r="K84" i="104"/>
  <c r="Q89" i="104"/>
  <c r="K98" i="104"/>
  <c r="K100" i="104"/>
  <c r="Q105" i="104"/>
  <c r="R66" i="104"/>
  <c r="S66" i="104" s="1"/>
  <c r="R68" i="104"/>
  <c r="S68" i="104" s="1"/>
  <c r="R82" i="104"/>
  <c r="S82" i="104" s="1"/>
  <c r="R84" i="104"/>
  <c r="S84" i="104" s="1"/>
  <c r="R98" i="104"/>
  <c r="S98" i="104" s="1"/>
  <c r="R100" i="104"/>
  <c r="S100" i="104" s="1"/>
  <c r="K65" i="104"/>
  <c r="Q13" i="104"/>
  <c r="Q25" i="104"/>
  <c r="Q23" i="104"/>
  <c r="K30" i="104"/>
  <c r="Q39" i="104"/>
  <c r="K46" i="104"/>
  <c r="R23" i="104"/>
  <c r="S23" i="104" s="1"/>
  <c r="R30" i="104"/>
  <c r="S30" i="104" s="1"/>
  <c r="R39" i="104"/>
  <c r="S39" i="104" s="1"/>
  <c r="R46" i="104"/>
  <c r="S46" i="104" s="1"/>
  <c r="Q21" i="104"/>
  <c r="Q37" i="104"/>
  <c r="Q53" i="104"/>
  <c r="Q33" i="104"/>
  <c r="Q49" i="104"/>
  <c r="Q17" i="104"/>
  <c r="Q31" i="104"/>
  <c r="Q47" i="104"/>
  <c r="R31" i="104"/>
  <c r="S31" i="104" s="1"/>
  <c r="R47" i="104"/>
  <c r="S47" i="104" s="1"/>
  <c r="Q15" i="104"/>
  <c r="Q29" i="104"/>
  <c r="Q45" i="104"/>
  <c r="R18" i="104"/>
  <c r="S18" i="104" s="1"/>
  <c r="Q41" i="104"/>
  <c r="S117" i="104"/>
  <c r="S13" i="104"/>
  <c r="V55" i="104"/>
  <c r="V147" i="104" s="1"/>
  <c r="Q14" i="104"/>
  <c r="K75" i="104"/>
  <c r="K83" i="104"/>
  <c r="K91" i="104"/>
  <c r="K95" i="104"/>
  <c r="K99" i="104"/>
  <c r="K13" i="104"/>
  <c r="K17" i="104"/>
  <c r="K25" i="104"/>
  <c r="K41" i="104"/>
  <c r="K49" i="104"/>
  <c r="K53" i="104"/>
  <c r="K120" i="104"/>
  <c r="K124" i="104"/>
  <c r="K128" i="104"/>
  <c r="K132" i="104"/>
  <c r="K136" i="104"/>
  <c r="K140" i="104"/>
  <c r="Q18" i="104"/>
  <c r="K67" i="104"/>
  <c r="K71" i="104"/>
  <c r="K79" i="104"/>
  <c r="K87" i="104"/>
  <c r="K103" i="104"/>
  <c r="K21" i="104"/>
  <c r="K29" i="104"/>
  <c r="K33" i="104"/>
  <c r="K37" i="104"/>
  <c r="K45" i="104"/>
  <c r="Q67" i="104"/>
  <c r="Q71" i="104"/>
  <c r="Q75" i="104"/>
  <c r="Q79" i="104"/>
  <c r="Q83" i="104"/>
  <c r="Q87" i="104"/>
  <c r="Q91" i="104"/>
  <c r="Q95" i="104"/>
  <c r="Q99" i="104"/>
  <c r="Q103" i="104"/>
  <c r="Q120" i="104"/>
  <c r="Q124" i="104"/>
  <c r="Q128" i="104"/>
  <c r="Q132" i="104"/>
  <c r="Q136" i="104"/>
  <c r="Q140" i="104"/>
  <c r="K32" i="104"/>
  <c r="K44" i="104"/>
  <c r="K48" i="104"/>
  <c r="K52" i="104"/>
  <c r="K119" i="104"/>
  <c r="K123" i="104"/>
  <c r="K127" i="104"/>
  <c r="K131" i="104"/>
  <c r="K135" i="104"/>
  <c r="K139" i="104"/>
  <c r="K16" i="104"/>
  <c r="K28" i="104"/>
  <c r="K36" i="104"/>
  <c r="K40" i="104"/>
  <c r="K20" i="104"/>
  <c r="Q32" i="104"/>
  <c r="Q36" i="104"/>
  <c r="Q40" i="104"/>
  <c r="Q44" i="104"/>
  <c r="Q48" i="104"/>
  <c r="Q52" i="104"/>
  <c r="Q119" i="104"/>
  <c r="Q123" i="104"/>
  <c r="Q127" i="104"/>
  <c r="Q131" i="104"/>
  <c r="Q135" i="104"/>
  <c r="Q139" i="104"/>
  <c r="K24" i="104"/>
  <c r="Q16" i="104"/>
  <c r="Q20" i="104"/>
  <c r="Q24" i="104"/>
  <c r="Q28" i="104"/>
  <c r="F151" i="103"/>
  <c r="G144" i="103"/>
  <c r="D144" i="103"/>
  <c r="U143" i="103"/>
  <c r="V143" i="103" s="1"/>
  <c r="U142" i="103"/>
  <c r="V142" i="103" s="1"/>
  <c r="P142" i="103"/>
  <c r="I142" i="103"/>
  <c r="F142" i="103"/>
  <c r="U141" i="103"/>
  <c r="V141" i="103" s="1"/>
  <c r="P141" i="103"/>
  <c r="I141" i="103"/>
  <c r="F141" i="103"/>
  <c r="U140" i="103"/>
  <c r="V140" i="103" s="1"/>
  <c r="P140" i="103"/>
  <c r="I140" i="103"/>
  <c r="F140" i="103"/>
  <c r="U139" i="103"/>
  <c r="V139" i="103" s="1"/>
  <c r="P139" i="103"/>
  <c r="I139" i="103"/>
  <c r="F139" i="103"/>
  <c r="U138" i="103"/>
  <c r="V138" i="103" s="1"/>
  <c r="P138" i="103"/>
  <c r="R138" i="103" s="1"/>
  <c r="S138" i="103" s="1"/>
  <c r="I138" i="103"/>
  <c r="F138" i="103"/>
  <c r="U137" i="103"/>
  <c r="V137" i="103" s="1"/>
  <c r="P137" i="103"/>
  <c r="I137" i="103"/>
  <c r="F137" i="103"/>
  <c r="U136" i="103"/>
  <c r="V136" i="103" s="1"/>
  <c r="P136" i="103"/>
  <c r="I136" i="103"/>
  <c r="F136" i="103"/>
  <c r="U135" i="103"/>
  <c r="V135" i="103" s="1"/>
  <c r="P135" i="103"/>
  <c r="I135" i="103"/>
  <c r="F135" i="103"/>
  <c r="U134" i="103"/>
  <c r="V134" i="103" s="1"/>
  <c r="P134" i="103"/>
  <c r="I134" i="103"/>
  <c r="F134" i="103"/>
  <c r="U133" i="103"/>
  <c r="V133" i="103" s="1"/>
  <c r="P133" i="103"/>
  <c r="I133" i="103"/>
  <c r="F133" i="103"/>
  <c r="U132" i="103"/>
  <c r="V132" i="103" s="1"/>
  <c r="P132" i="103"/>
  <c r="I132" i="103"/>
  <c r="F132" i="103"/>
  <c r="V131" i="103"/>
  <c r="U131" i="103"/>
  <c r="P131" i="103"/>
  <c r="I131" i="103"/>
  <c r="F131" i="103"/>
  <c r="U130" i="103"/>
  <c r="V130" i="103" s="1"/>
  <c r="P130" i="103"/>
  <c r="I130" i="103"/>
  <c r="F130" i="103"/>
  <c r="U129" i="103"/>
  <c r="V129" i="103" s="1"/>
  <c r="P129" i="103"/>
  <c r="I129" i="103"/>
  <c r="F129" i="103"/>
  <c r="U128" i="103"/>
  <c r="V128" i="103" s="1"/>
  <c r="P128" i="103"/>
  <c r="I128" i="103"/>
  <c r="F128" i="103"/>
  <c r="U127" i="103"/>
  <c r="V127" i="103" s="1"/>
  <c r="P127" i="103"/>
  <c r="I127" i="103"/>
  <c r="F127" i="103"/>
  <c r="U126" i="103"/>
  <c r="V126" i="103" s="1"/>
  <c r="P126" i="103"/>
  <c r="I126" i="103"/>
  <c r="H104" i="43" s="1"/>
  <c r="F126" i="103"/>
  <c r="U125" i="103"/>
  <c r="V125" i="103" s="1"/>
  <c r="P125" i="103"/>
  <c r="I125" i="103"/>
  <c r="F125" i="103"/>
  <c r="U124" i="103"/>
  <c r="V124" i="103" s="1"/>
  <c r="P124" i="103"/>
  <c r="I124" i="103"/>
  <c r="F124" i="103"/>
  <c r="U123" i="103"/>
  <c r="V123" i="103" s="1"/>
  <c r="P123" i="103"/>
  <c r="I123" i="103"/>
  <c r="F123" i="103"/>
  <c r="U122" i="103"/>
  <c r="V122" i="103" s="1"/>
  <c r="P122" i="103"/>
  <c r="I122" i="103"/>
  <c r="F122" i="103"/>
  <c r="U121" i="103"/>
  <c r="V121" i="103" s="1"/>
  <c r="P121" i="103"/>
  <c r="I121" i="103"/>
  <c r="F121" i="103"/>
  <c r="U120" i="103"/>
  <c r="V120" i="103" s="1"/>
  <c r="P120" i="103"/>
  <c r="I120" i="103"/>
  <c r="F120" i="103"/>
  <c r="V119" i="103"/>
  <c r="U119" i="103"/>
  <c r="P119" i="103"/>
  <c r="I119" i="103"/>
  <c r="F119" i="103"/>
  <c r="U118" i="103"/>
  <c r="V118" i="103" s="1"/>
  <c r="P118" i="103"/>
  <c r="I118" i="103"/>
  <c r="F118" i="103"/>
  <c r="U117" i="103"/>
  <c r="V117" i="103" s="1"/>
  <c r="P117" i="103"/>
  <c r="I117" i="103"/>
  <c r="F117" i="103"/>
  <c r="G107" i="103"/>
  <c r="D107" i="103"/>
  <c r="U105" i="103"/>
  <c r="V105" i="103" s="1"/>
  <c r="Q105" i="103"/>
  <c r="P105" i="103"/>
  <c r="R105" i="103" s="1"/>
  <c r="S105" i="103" s="1"/>
  <c r="K105" i="103"/>
  <c r="I105" i="103"/>
  <c r="F105" i="103"/>
  <c r="U104" i="103"/>
  <c r="V104" i="103" s="1"/>
  <c r="P104" i="103"/>
  <c r="K104" i="103"/>
  <c r="I104" i="103"/>
  <c r="F104" i="103"/>
  <c r="U103" i="103"/>
  <c r="V103" i="103" s="1"/>
  <c r="P103" i="103"/>
  <c r="I103" i="103"/>
  <c r="F103" i="103"/>
  <c r="U102" i="103"/>
  <c r="V102" i="103" s="1"/>
  <c r="P102" i="103"/>
  <c r="I102" i="103"/>
  <c r="F102" i="103"/>
  <c r="U101" i="103"/>
  <c r="V101" i="103" s="1"/>
  <c r="P101" i="103"/>
  <c r="I101" i="103"/>
  <c r="F101" i="103"/>
  <c r="U100" i="103"/>
  <c r="V100" i="103" s="1"/>
  <c r="P100" i="103"/>
  <c r="I100" i="103"/>
  <c r="F100" i="103"/>
  <c r="U99" i="103"/>
  <c r="V99" i="103" s="1"/>
  <c r="P99" i="103"/>
  <c r="I99" i="103"/>
  <c r="F99" i="103"/>
  <c r="V98" i="103"/>
  <c r="U98" i="103"/>
  <c r="P98" i="103"/>
  <c r="I98" i="103"/>
  <c r="F98" i="103"/>
  <c r="V97" i="103"/>
  <c r="U97" i="103"/>
  <c r="P97" i="103"/>
  <c r="I97" i="103"/>
  <c r="F97" i="103"/>
  <c r="V96" i="103"/>
  <c r="U96" i="103"/>
  <c r="P96" i="103"/>
  <c r="R96" i="103" s="1"/>
  <c r="S96" i="103" s="1"/>
  <c r="I96" i="103"/>
  <c r="F96" i="103"/>
  <c r="U95" i="103"/>
  <c r="V95" i="103" s="1"/>
  <c r="Q95" i="103"/>
  <c r="P95" i="103"/>
  <c r="R95" i="103" s="1"/>
  <c r="S95" i="103" s="1"/>
  <c r="K95" i="103"/>
  <c r="I95" i="103"/>
  <c r="F95" i="103"/>
  <c r="U94" i="103"/>
  <c r="V94" i="103" s="1"/>
  <c r="P94" i="103"/>
  <c r="I94" i="103"/>
  <c r="F94" i="103"/>
  <c r="U93" i="103"/>
  <c r="V93" i="103" s="1"/>
  <c r="P93" i="103"/>
  <c r="R93" i="103" s="1"/>
  <c r="S93" i="103" s="1"/>
  <c r="I93" i="103"/>
  <c r="F93" i="103"/>
  <c r="V92" i="103"/>
  <c r="U92" i="103"/>
  <c r="P92" i="103"/>
  <c r="I92" i="103"/>
  <c r="F92" i="103"/>
  <c r="V91" i="103"/>
  <c r="U91" i="103"/>
  <c r="P91" i="103"/>
  <c r="I91" i="103"/>
  <c r="F91" i="103"/>
  <c r="U90" i="103"/>
  <c r="V90" i="103" s="1"/>
  <c r="P90" i="103"/>
  <c r="I90" i="103"/>
  <c r="F90" i="103"/>
  <c r="V89" i="103"/>
  <c r="U89" i="103"/>
  <c r="P89" i="103"/>
  <c r="I89" i="103"/>
  <c r="F89" i="103"/>
  <c r="U88" i="103"/>
  <c r="V88" i="103" s="1"/>
  <c r="P88" i="103"/>
  <c r="K88" i="103"/>
  <c r="I88" i="103"/>
  <c r="F88" i="103"/>
  <c r="U87" i="103"/>
  <c r="V87" i="103" s="1"/>
  <c r="P87" i="103"/>
  <c r="I87" i="103"/>
  <c r="F87" i="103"/>
  <c r="V86" i="103"/>
  <c r="U86" i="103"/>
  <c r="P86" i="103"/>
  <c r="I86" i="103"/>
  <c r="F86" i="103"/>
  <c r="U85" i="103"/>
  <c r="V85" i="103" s="1"/>
  <c r="P85" i="103"/>
  <c r="I85" i="103"/>
  <c r="F85" i="103"/>
  <c r="U84" i="103"/>
  <c r="V84" i="103" s="1"/>
  <c r="P84" i="103"/>
  <c r="I84" i="103"/>
  <c r="F84" i="103"/>
  <c r="U83" i="103"/>
  <c r="V83" i="103" s="1"/>
  <c r="Q83" i="103"/>
  <c r="P83" i="103"/>
  <c r="R83" i="103" s="1"/>
  <c r="S83" i="103" s="1"/>
  <c r="K83" i="103"/>
  <c r="I83" i="103"/>
  <c r="H72" i="43" s="1"/>
  <c r="F83" i="103"/>
  <c r="U82" i="103"/>
  <c r="V82" i="103" s="1"/>
  <c r="P82" i="103"/>
  <c r="I82" i="103"/>
  <c r="F82" i="103"/>
  <c r="U81" i="103"/>
  <c r="V81" i="103" s="1"/>
  <c r="P81" i="103"/>
  <c r="I81" i="103"/>
  <c r="F81" i="103"/>
  <c r="V80" i="103"/>
  <c r="U80" i="103"/>
  <c r="P80" i="103"/>
  <c r="I80" i="103"/>
  <c r="F80" i="103"/>
  <c r="V79" i="103"/>
  <c r="U79" i="103"/>
  <c r="P79" i="103"/>
  <c r="I79" i="103"/>
  <c r="F79" i="103"/>
  <c r="U78" i="103"/>
  <c r="V78" i="103" s="1"/>
  <c r="P78" i="103"/>
  <c r="I78" i="103"/>
  <c r="F78" i="103"/>
  <c r="V77" i="103"/>
  <c r="U77" i="103"/>
  <c r="P77" i="103"/>
  <c r="I77" i="103"/>
  <c r="F77" i="103"/>
  <c r="U76" i="103"/>
  <c r="V76" i="103" s="1"/>
  <c r="P76" i="103"/>
  <c r="I76" i="103"/>
  <c r="F76" i="103"/>
  <c r="U75" i="103"/>
  <c r="V75" i="103" s="1"/>
  <c r="P75" i="103"/>
  <c r="I75" i="103"/>
  <c r="F75" i="103"/>
  <c r="U74" i="103"/>
  <c r="V74" i="103" s="1"/>
  <c r="P74" i="103"/>
  <c r="I74" i="103"/>
  <c r="F74" i="103"/>
  <c r="V73" i="103"/>
  <c r="U73" i="103"/>
  <c r="P73" i="103"/>
  <c r="I73" i="103"/>
  <c r="F73" i="103"/>
  <c r="U72" i="103"/>
  <c r="V72" i="103" s="1"/>
  <c r="P72" i="103"/>
  <c r="I72" i="103"/>
  <c r="F72" i="103"/>
  <c r="U71" i="103"/>
  <c r="V71" i="103" s="1"/>
  <c r="P71" i="103"/>
  <c r="I71" i="103"/>
  <c r="F71" i="103"/>
  <c r="V70" i="103"/>
  <c r="U70" i="103"/>
  <c r="P70" i="103"/>
  <c r="I70" i="103"/>
  <c r="F70" i="103"/>
  <c r="U69" i="103"/>
  <c r="V69" i="103" s="1"/>
  <c r="P69" i="103"/>
  <c r="I69" i="103"/>
  <c r="F69" i="103"/>
  <c r="U68" i="103"/>
  <c r="V68" i="103" s="1"/>
  <c r="P68" i="103"/>
  <c r="K68" i="103"/>
  <c r="I68" i="103"/>
  <c r="F68" i="103"/>
  <c r="U67" i="103"/>
  <c r="V67" i="103" s="1"/>
  <c r="P67" i="103"/>
  <c r="I67" i="103"/>
  <c r="F67" i="103"/>
  <c r="U66" i="103"/>
  <c r="V66" i="103" s="1"/>
  <c r="P66" i="103"/>
  <c r="I66" i="103"/>
  <c r="F66" i="103"/>
  <c r="U65" i="103"/>
  <c r="V65" i="103" s="1"/>
  <c r="P65" i="103"/>
  <c r="R65" i="103" s="1"/>
  <c r="S65" i="103" s="1"/>
  <c r="I65" i="103"/>
  <c r="F65" i="103"/>
  <c r="G55" i="103"/>
  <c r="D55" i="103"/>
  <c r="P54" i="103"/>
  <c r="U53" i="103"/>
  <c r="V53" i="103" s="1"/>
  <c r="P53" i="103"/>
  <c r="R53" i="103" s="1"/>
  <c r="S53" i="103" s="1"/>
  <c r="I53" i="103"/>
  <c r="F53" i="103"/>
  <c r="U52" i="103"/>
  <c r="V52" i="103" s="1"/>
  <c r="P52" i="103"/>
  <c r="I52" i="103"/>
  <c r="F52" i="103"/>
  <c r="U51" i="103"/>
  <c r="V51" i="103" s="1"/>
  <c r="P51" i="103"/>
  <c r="I51" i="103"/>
  <c r="F51" i="103"/>
  <c r="U50" i="103"/>
  <c r="V50" i="103" s="1"/>
  <c r="P50" i="103"/>
  <c r="I50" i="103"/>
  <c r="F50" i="103"/>
  <c r="U49" i="103"/>
  <c r="V49" i="103" s="1"/>
  <c r="P49" i="103"/>
  <c r="I49" i="103"/>
  <c r="F49" i="103"/>
  <c r="U48" i="103"/>
  <c r="V48" i="103" s="1"/>
  <c r="P48" i="103"/>
  <c r="I48" i="103"/>
  <c r="F48" i="103"/>
  <c r="U47" i="103"/>
  <c r="V47" i="103" s="1"/>
  <c r="P47" i="103"/>
  <c r="I47" i="103"/>
  <c r="F47" i="103"/>
  <c r="U46" i="103"/>
  <c r="V46" i="103" s="1"/>
  <c r="P46" i="103"/>
  <c r="I46" i="103"/>
  <c r="F46" i="103"/>
  <c r="U45" i="103"/>
  <c r="V45" i="103" s="1"/>
  <c r="P45" i="103"/>
  <c r="I45" i="103"/>
  <c r="F45" i="103"/>
  <c r="U44" i="103"/>
  <c r="V44" i="103" s="1"/>
  <c r="P44" i="103"/>
  <c r="I44" i="103"/>
  <c r="F44" i="103"/>
  <c r="U43" i="103"/>
  <c r="V43" i="103" s="1"/>
  <c r="P43" i="103"/>
  <c r="I43" i="103"/>
  <c r="F43" i="103"/>
  <c r="U42" i="103"/>
  <c r="V42" i="103" s="1"/>
  <c r="P42" i="103"/>
  <c r="I42" i="103"/>
  <c r="F42" i="103"/>
  <c r="U41" i="103"/>
  <c r="V41" i="103" s="1"/>
  <c r="P41" i="103"/>
  <c r="I41" i="103"/>
  <c r="F41" i="103"/>
  <c r="U40" i="103"/>
  <c r="V40" i="103" s="1"/>
  <c r="P40" i="103"/>
  <c r="I40" i="103"/>
  <c r="F40" i="103"/>
  <c r="U39" i="103"/>
  <c r="V39" i="103" s="1"/>
  <c r="P39" i="103"/>
  <c r="I39" i="103"/>
  <c r="F39" i="103"/>
  <c r="U38" i="103"/>
  <c r="V38" i="103" s="1"/>
  <c r="P38" i="103"/>
  <c r="I38" i="103"/>
  <c r="F38" i="103"/>
  <c r="U37" i="103"/>
  <c r="V37" i="103" s="1"/>
  <c r="P37" i="103"/>
  <c r="I37" i="103"/>
  <c r="F37" i="103"/>
  <c r="U36" i="103"/>
  <c r="V36" i="103" s="1"/>
  <c r="P36" i="103"/>
  <c r="I36" i="103"/>
  <c r="F36" i="103"/>
  <c r="U35" i="103"/>
  <c r="V35" i="103" s="1"/>
  <c r="P35" i="103"/>
  <c r="I35" i="103"/>
  <c r="F35" i="103"/>
  <c r="U34" i="103"/>
  <c r="V34" i="103" s="1"/>
  <c r="P34" i="103"/>
  <c r="I34" i="103"/>
  <c r="F34" i="103"/>
  <c r="U33" i="103"/>
  <c r="V33" i="103" s="1"/>
  <c r="P33" i="103"/>
  <c r="I33" i="103"/>
  <c r="F33" i="103"/>
  <c r="U32" i="103"/>
  <c r="V32" i="103" s="1"/>
  <c r="P32" i="103"/>
  <c r="I32" i="103"/>
  <c r="F32" i="103"/>
  <c r="U31" i="103"/>
  <c r="V31" i="103" s="1"/>
  <c r="P31" i="103"/>
  <c r="I31" i="103"/>
  <c r="F31" i="103"/>
  <c r="U30" i="103"/>
  <c r="V30" i="103" s="1"/>
  <c r="P30" i="103"/>
  <c r="I30" i="103"/>
  <c r="F30" i="103"/>
  <c r="U29" i="103"/>
  <c r="V29" i="103" s="1"/>
  <c r="P29" i="103"/>
  <c r="R29" i="103" s="1"/>
  <c r="S29" i="103" s="1"/>
  <c r="I29" i="103"/>
  <c r="F29" i="103"/>
  <c r="U28" i="103"/>
  <c r="V28" i="103" s="1"/>
  <c r="P28" i="103"/>
  <c r="I28" i="103"/>
  <c r="F28" i="103"/>
  <c r="U27" i="103"/>
  <c r="V27" i="103" s="1"/>
  <c r="P27" i="103"/>
  <c r="I27" i="103"/>
  <c r="Q27" i="103" s="1"/>
  <c r="F27" i="103"/>
  <c r="U26" i="103"/>
  <c r="V26" i="103" s="1"/>
  <c r="P26" i="103"/>
  <c r="I26" i="103"/>
  <c r="F26" i="103"/>
  <c r="U25" i="103"/>
  <c r="V25" i="103" s="1"/>
  <c r="P25" i="103"/>
  <c r="R25" i="103" s="1"/>
  <c r="S25" i="103" s="1"/>
  <c r="I25" i="103"/>
  <c r="F25" i="103"/>
  <c r="U24" i="103"/>
  <c r="V24" i="103" s="1"/>
  <c r="P24" i="103"/>
  <c r="I24" i="103"/>
  <c r="F24" i="103"/>
  <c r="U23" i="103"/>
  <c r="V23" i="103" s="1"/>
  <c r="P23" i="103"/>
  <c r="I23" i="103"/>
  <c r="F23" i="103"/>
  <c r="U22" i="103"/>
  <c r="V22" i="103" s="1"/>
  <c r="P22" i="103"/>
  <c r="I22" i="103"/>
  <c r="F22" i="103"/>
  <c r="U21" i="103"/>
  <c r="V21" i="103" s="1"/>
  <c r="P21" i="103"/>
  <c r="R21" i="103" s="1"/>
  <c r="S21" i="103" s="1"/>
  <c r="I21" i="103"/>
  <c r="F21" i="103"/>
  <c r="U20" i="103"/>
  <c r="V20" i="103" s="1"/>
  <c r="P20" i="103"/>
  <c r="I20" i="103"/>
  <c r="F20" i="103"/>
  <c r="U19" i="103"/>
  <c r="V19" i="103" s="1"/>
  <c r="P19" i="103"/>
  <c r="I19" i="103"/>
  <c r="F19" i="103"/>
  <c r="U18" i="103"/>
  <c r="V18" i="103" s="1"/>
  <c r="P18" i="103"/>
  <c r="I18" i="103"/>
  <c r="F18" i="103"/>
  <c r="U17" i="103"/>
  <c r="V17" i="103" s="1"/>
  <c r="P17" i="103"/>
  <c r="R17" i="103" s="1"/>
  <c r="S17" i="103" s="1"/>
  <c r="I17" i="103"/>
  <c r="F17" i="103"/>
  <c r="U16" i="103"/>
  <c r="V16" i="103" s="1"/>
  <c r="P16" i="103"/>
  <c r="I16" i="103"/>
  <c r="F16" i="103"/>
  <c r="U15" i="103"/>
  <c r="V15" i="103" s="1"/>
  <c r="P15" i="103"/>
  <c r="I15" i="103"/>
  <c r="F15" i="103"/>
  <c r="U14" i="103"/>
  <c r="V14" i="103" s="1"/>
  <c r="P14" i="103"/>
  <c r="I14" i="103"/>
  <c r="F14" i="103"/>
  <c r="U13" i="103"/>
  <c r="V13" i="103" s="1"/>
  <c r="P13" i="103"/>
  <c r="R13" i="103" s="1"/>
  <c r="I13" i="103"/>
  <c r="F13" i="103"/>
  <c r="P3" i="103"/>
  <c r="P2" i="103"/>
  <c r="Q38" i="103" l="1"/>
  <c r="H38" i="43"/>
  <c r="K39" i="103"/>
  <c r="H39" i="43"/>
  <c r="Q39" i="103"/>
  <c r="Q42" i="103"/>
  <c r="H42" i="43"/>
  <c r="K43" i="103"/>
  <c r="H43" i="43"/>
  <c r="R43" i="103"/>
  <c r="S43" i="103" s="1"/>
  <c r="Q65" i="103"/>
  <c r="H54" i="43"/>
  <c r="R69" i="103"/>
  <c r="S69" i="103" s="1"/>
  <c r="H58" i="43"/>
  <c r="R71" i="103"/>
  <c r="S71" i="103" s="1"/>
  <c r="H60" i="43"/>
  <c r="Q74" i="103"/>
  <c r="H63" i="43"/>
  <c r="Q78" i="103"/>
  <c r="H67" i="43"/>
  <c r="R79" i="103"/>
  <c r="S79" i="103" s="1"/>
  <c r="H68" i="43"/>
  <c r="Q79" i="103"/>
  <c r="Q80" i="103"/>
  <c r="H69" i="43"/>
  <c r="R81" i="103"/>
  <c r="S81" i="103" s="1"/>
  <c r="H70" i="43"/>
  <c r="Q82" i="103"/>
  <c r="H71" i="43"/>
  <c r="Q84" i="103"/>
  <c r="H73" i="43"/>
  <c r="K85" i="103"/>
  <c r="H74" i="43"/>
  <c r="Q86" i="103"/>
  <c r="H75" i="43"/>
  <c r="R87" i="103"/>
  <c r="S87" i="103" s="1"/>
  <c r="H76" i="43"/>
  <c r="Q90" i="103"/>
  <c r="H79" i="43"/>
  <c r="R91" i="103"/>
  <c r="S91" i="103" s="1"/>
  <c r="H80" i="43"/>
  <c r="Q91" i="103"/>
  <c r="Q92" i="103"/>
  <c r="H81" i="43"/>
  <c r="H82" i="43"/>
  <c r="K97" i="103"/>
  <c r="H86" i="43"/>
  <c r="Q97" i="103"/>
  <c r="Q98" i="103"/>
  <c r="H87" i="43"/>
  <c r="R99" i="103"/>
  <c r="S99" i="103" s="1"/>
  <c r="H88" i="43"/>
  <c r="K120" i="103"/>
  <c r="H98" i="43"/>
  <c r="Q120" i="103"/>
  <c r="Q123" i="103"/>
  <c r="H101" i="43"/>
  <c r="K132" i="103"/>
  <c r="H110" i="43"/>
  <c r="Q133" i="103"/>
  <c r="H111" i="43"/>
  <c r="K134" i="103"/>
  <c r="H112" i="43"/>
  <c r="Q135" i="103"/>
  <c r="H113" i="43"/>
  <c r="K136" i="103"/>
  <c r="H114" i="43"/>
  <c r="Q136" i="103"/>
  <c r="Q139" i="103"/>
  <c r="H117" i="43"/>
  <c r="Q14" i="103"/>
  <c r="H14" i="43"/>
  <c r="K15" i="103"/>
  <c r="H15" i="43"/>
  <c r="Q15" i="103"/>
  <c r="Q26" i="103"/>
  <c r="H26" i="43"/>
  <c r="K27" i="103"/>
  <c r="H27" i="43"/>
  <c r="K13" i="103"/>
  <c r="H13" i="43"/>
  <c r="Q13" i="103"/>
  <c r="R16" i="103"/>
  <c r="S16" i="103" s="1"/>
  <c r="H16" i="43"/>
  <c r="K17" i="103"/>
  <c r="H17" i="43"/>
  <c r="Q18" i="103"/>
  <c r="H18" i="43"/>
  <c r="K19" i="103"/>
  <c r="H19" i="43"/>
  <c r="R20" i="103"/>
  <c r="S20" i="103" s="1"/>
  <c r="H20" i="43"/>
  <c r="K21" i="103"/>
  <c r="H21" i="43"/>
  <c r="Q22" i="103"/>
  <c r="H22" i="43"/>
  <c r="K23" i="103"/>
  <c r="H23" i="43"/>
  <c r="R24" i="103"/>
  <c r="S24" i="103" s="1"/>
  <c r="H24" i="43"/>
  <c r="K25" i="103"/>
  <c r="H25" i="43"/>
  <c r="Q25" i="103"/>
  <c r="R28" i="103"/>
  <c r="S28" i="103" s="1"/>
  <c r="H28" i="43"/>
  <c r="K29" i="103"/>
  <c r="H29" i="43"/>
  <c r="Q30" i="103"/>
  <c r="H30" i="43"/>
  <c r="K31" i="103"/>
  <c r="H31" i="43"/>
  <c r="R32" i="103"/>
  <c r="S32" i="103" s="1"/>
  <c r="H32" i="43"/>
  <c r="K33" i="103"/>
  <c r="H33" i="43"/>
  <c r="Q34" i="103"/>
  <c r="H34" i="43"/>
  <c r="K35" i="103"/>
  <c r="H35" i="43"/>
  <c r="R36" i="103"/>
  <c r="S36" i="103" s="1"/>
  <c r="H36" i="43"/>
  <c r="K37" i="103"/>
  <c r="H37" i="43"/>
  <c r="Q37" i="103"/>
  <c r="R40" i="103"/>
  <c r="S40" i="103" s="1"/>
  <c r="H40" i="43"/>
  <c r="K41" i="103"/>
  <c r="H41" i="43"/>
  <c r="Q41" i="103"/>
  <c r="R44" i="103"/>
  <c r="S44" i="103" s="1"/>
  <c r="H44" i="43"/>
  <c r="K45" i="103"/>
  <c r="H45" i="43"/>
  <c r="Q46" i="103"/>
  <c r="H46" i="43"/>
  <c r="K47" i="103"/>
  <c r="H47" i="43"/>
  <c r="R48" i="103"/>
  <c r="S48" i="103" s="1"/>
  <c r="H48" i="43"/>
  <c r="K49" i="103"/>
  <c r="H49" i="43"/>
  <c r="Q50" i="103"/>
  <c r="H50" i="43"/>
  <c r="K51" i="103"/>
  <c r="H51" i="43"/>
  <c r="R52" i="103"/>
  <c r="S52" i="103" s="1"/>
  <c r="H52" i="43"/>
  <c r="K53" i="103"/>
  <c r="H53" i="43"/>
  <c r="K65" i="103"/>
  <c r="Q66" i="103"/>
  <c r="H55" i="43"/>
  <c r="R67" i="103"/>
  <c r="S67" i="103" s="1"/>
  <c r="H56" i="43"/>
  <c r="Q68" i="103"/>
  <c r="H57" i="43"/>
  <c r="Q70" i="103"/>
  <c r="H59" i="43"/>
  <c r="Q72" i="103"/>
  <c r="H61" i="43"/>
  <c r="K73" i="103"/>
  <c r="H62" i="43"/>
  <c r="R75" i="103"/>
  <c r="S75" i="103" s="1"/>
  <c r="H64" i="43"/>
  <c r="Q76" i="103"/>
  <c r="H65" i="43"/>
  <c r="Q77" i="103"/>
  <c r="H66" i="43"/>
  <c r="K80" i="103"/>
  <c r="K82" i="103"/>
  <c r="R84" i="103"/>
  <c r="S84" i="103" s="1"/>
  <c r="K86" i="103"/>
  <c r="K87" i="103"/>
  <c r="Q87" i="103"/>
  <c r="Q88" i="103"/>
  <c r="H77" i="43"/>
  <c r="R88" i="103"/>
  <c r="S88" i="103" s="1"/>
  <c r="Q89" i="103"/>
  <c r="H78" i="43"/>
  <c r="K92" i="103"/>
  <c r="K93" i="103"/>
  <c r="Q93" i="103"/>
  <c r="Q94" i="103"/>
  <c r="H83" i="43"/>
  <c r="H84" i="43"/>
  <c r="Q96" i="103"/>
  <c r="H85" i="43"/>
  <c r="K98" i="103"/>
  <c r="K99" i="103"/>
  <c r="Q99" i="103"/>
  <c r="Q100" i="103"/>
  <c r="H89" i="43"/>
  <c r="Q101" i="103"/>
  <c r="H90" i="43"/>
  <c r="Q102" i="103"/>
  <c r="H91" i="43"/>
  <c r="R103" i="103"/>
  <c r="S103" i="103" s="1"/>
  <c r="H92" i="43"/>
  <c r="Q103" i="103"/>
  <c r="Q104" i="103"/>
  <c r="H93" i="43"/>
  <c r="H94" i="43"/>
  <c r="Q117" i="103"/>
  <c r="H95" i="43"/>
  <c r="K118" i="103"/>
  <c r="H96" i="43"/>
  <c r="Q119" i="103"/>
  <c r="H97" i="43"/>
  <c r="Q121" i="103"/>
  <c r="H99" i="43"/>
  <c r="K122" i="103"/>
  <c r="H100" i="43"/>
  <c r="Q122" i="103"/>
  <c r="K124" i="103"/>
  <c r="H102" i="43"/>
  <c r="Q125" i="103"/>
  <c r="H103" i="43"/>
  <c r="Q127" i="103"/>
  <c r="H105" i="43"/>
  <c r="K128" i="103"/>
  <c r="H106" i="43"/>
  <c r="Q129" i="103"/>
  <c r="H107" i="43"/>
  <c r="K130" i="103"/>
  <c r="H108" i="43"/>
  <c r="Q131" i="103"/>
  <c r="H109" i="43"/>
  <c r="Q137" i="103"/>
  <c r="H115" i="43"/>
  <c r="K138" i="103"/>
  <c r="H116" i="43"/>
  <c r="K140" i="103"/>
  <c r="H118" i="43"/>
  <c r="Q141" i="103"/>
  <c r="H119" i="43"/>
  <c r="K142" i="103"/>
  <c r="H120" i="43"/>
  <c r="Q144" i="106"/>
  <c r="Q149" i="106" s="1"/>
  <c r="Q151" i="106" s="1"/>
  <c r="Q153" i="106" s="1"/>
  <c r="Q107" i="106"/>
  <c r="Q148" i="106" s="1"/>
  <c r="V151" i="106"/>
  <c r="S107" i="106"/>
  <c r="S148" i="106" s="1"/>
  <c r="K107" i="106"/>
  <c r="J148" i="106" s="1"/>
  <c r="Q55" i="106"/>
  <c r="Q147" i="106" s="1"/>
  <c r="R107" i="106"/>
  <c r="R148" i="106" s="1"/>
  <c r="K55" i="106"/>
  <c r="J147" i="106" s="1"/>
  <c r="S55" i="106"/>
  <c r="S147" i="106" s="1"/>
  <c r="R144" i="106"/>
  <c r="R149" i="106" s="1"/>
  <c r="S117" i="106"/>
  <c r="S144" i="106" s="1"/>
  <c r="S149" i="106" s="1"/>
  <c r="R55" i="106"/>
  <c r="R147" i="106" s="1"/>
  <c r="K144" i="106"/>
  <c r="J149" i="106" s="1"/>
  <c r="J151" i="106" s="1"/>
  <c r="J154" i="106" s="1"/>
  <c r="D158" i="106" s="1"/>
  <c r="K107" i="105"/>
  <c r="J148" i="105" s="1"/>
  <c r="S107" i="105"/>
  <c r="S148" i="105" s="1"/>
  <c r="K55" i="105"/>
  <c r="J147" i="105" s="1"/>
  <c r="V151" i="105"/>
  <c r="S55" i="105"/>
  <c r="S147" i="105" s="1"/>
  <c r="S144" i="105"/>
  <c r="S149" i="105" s="1"/>
  <c r="R144" i="105"/>
  <c r="R149" i="105" s="1"/>
  <c r="Q144" i="105"/>
  <c r="Q149" i="105" s="1"/>
  <c r="K144" i="105"/>
  <c r="J149" i="105" s="1"/>
  <c r="R107" i="105"/>
  <c r="R148" i="105" s="1"/>
  <c r="Q55" i="105"/>
  <c r="Q147" i="105" s="1"/>
  <c r="R55" i="105"/>
  <c r="R147" i="105" s="1"/>
  <c r="Q107" i="105"/>
  <c r="Q148" i="105" s="1"/>
  <c r="R144" i="104"/>
  <c r="R149" i="104" s="1"/>
  <c r="K126" i="103"/>
  <c r="S144" i="104"/>
  <c r="S149" i="104" s="1"/>
  <c r="S107" i="104"/>
  <c r="S148" i="104" s="1"/>
  <c r="V151" i="104"/>
  <c r="Q144" i="104"/>
  <c r="Q149" i="104" s="1"/>
  <c r="K144" i="104"/>
  <c r="J149" i="104" s="1"/>
  <c r="K107" i="104"/>
  <c r="J148" i="104" s="1"/>
  <c r="Q107" i="104"/>
  <c r="Q148" i="104" s="1"/>
  <c r="R107" i="104"/>
  <c r="R148" i="104" s="1"/>
  <c r="R55" i="104"/>
  <c r="R147" i="104" s="1"/>
  <c r="S55" i="104"/>
  <c r="S147" i="104" s="1"/>
  <c r="Q55" i="104"/>
  <c r="Q147" i="104" s="1"/>
  <c r="K55" i="104"/>
  <c r="J147" i="104" s="1"/>
  <c r="R151" i="104"/>
  <c r="R153" i="104" s="1"/>
  <c r="R136" i="103"/>
  <c r="S136" i="103" s="1"/>
  <c r="R135" i="103"/>
  <c r="S135" i="103" s="1"/>
  <c r="Q134" i="103"/>
  <c r="R130" i="103"/>
  <c r="S130" i="103" s="1"/>
  <c r="R128" i="103"/>
  <c r="S128" i="103" s="1"/>
  <c r="Q128" i="103"/>
  <c r="R122" i="103"/>
  <c r="S122" i="103" s="1"/>
  <c r="K121" i="103"/>
  <c r="R120" i="103"/>
  <c r="S120" i="103" s="1"/>
  <c r="K101" i="103"/>
  <c r="R101" i="103"/>
  <c r="S101" i="103" s="1"/>
  <c r="K100" i="103"/>
  <c r="R100" i="103"/>
  <c r="S100" i="103" s="1"/>
  <c r="K94" i="103"/>
  <c r="R94" i="103"/>
  <c r="S94" i="103" s="1"/>
  <c r="K89" i="103"/>
  <c r="R89" i="103"/>
  <c r="S89" i="103" s="1"/>
  <c r="Q85" i="103"/>
  <c r="R82" i="103"/>
  <c r="S82" i="103" s="1"/>
  <c r="K81" i="103"/>
  <c r="Q81" i="103" s="1"/>
  <c r="K77" i="103"/>
  <c r="R77" i="103"/>
  <c r="S77" i="103" s="1"/>
  <c r="K76" i="103"/>
  <c r="R76" i="103"/>
  <c r="S76" i="103" s="1"/>
  <c r="K75" i="103"/>
  <c r="Q75" i="103"/>
  <c r="K74" i="103"/>
  <c r="R72" i="103"/>
  <c r="S72" i="103" s="1"/>
  <c r="K71" i="103"/>
  <c r="Q71" i="103"/>
  <c r="K70" i="103"/>
  <c r="R70" i="103"/>
  <c r="S70" i="103" s="1"/>
  <c r="K69" i="103"/>
  <c r="Q69" i="103"/>
  <c r="Q67" i="103"/>
  <c r="V107" i="103"/>
  <c r="V148" i="103" s="1"/>
  <c r="R51" i="103"/>
  <c r="S51" i="103" s="1"/>
  <c r="Q49" i="103"/>
  <c r="Q31" i="103"/>
  <c r="Q21" i="103"/>
  <c r="R123" i="103"/>
  <c r="S123" i="103" s="1"/>
  <c r="Q130" i="103"/>
  <c r="K137" i="103"/>
  <c r="R119" i="103"/>
  <c r="S119" i="103" s="1"/>
  <c r="Q126" i="103"/>
  <c r="K133" i="103"/>
  <c r="K117" i="103"/>
  <c r="R126" i="103"/>
  <c r="S126" i="103" s="1"/>
  <c r="Q142" i="103"/>
  <c r="R124" i="103"/>
  <c r="S124" i="103" s="1"/>
  <c r="R131" i="103"/>
  <c r="S131" i="103" s="1"/>
  <c r="Q140" i="103"/>
  <c r="R142" i="103"/>
  <c r="S142" i="103" s="1"/>
  <c r="Q124" i="103"/>
  <c r="K129" i="103"/>
  <c r="Q138" i="103"/>
  <c r="R140" i="103"/>
  <c r="S140" i="103" s="1"/>
  <c r="R127" i="103"/>
  <c r="S127" i="103" s="1"/>
  <c r="Q118" i="103"/>
  <c r="R132" i="103"/>
  <c r="S132" i="103" s="1"/>
  <c r="R134" i="103"/>
  <c r="S134" i="103" s="1"/>
  <c r="K141" i="103"/>
  <c r="R118" i="103"/>
  <c r="S118" i="103" s="1"/>
  <c r="Q132" i="103"/>
  <c r="R139" i="103"/>
  <c r="S139" i="103" s="1"/>
  <c r="Q73" i="103"/>
  <c r="R68" i="103"/>
  <c r="S68" i="103" s="1"/>
  <c r="R73" i="103"/>
  <c r="S73" i="103" s="1"/>
  <c r="R80" i="103"/>
  <c r="S80" i="103" s="1"/>
  <c r="R85" i="103"/>
  <c r="S85" i="103" s="1"/>
  <c r="R92" i="103"/>
  <c r="S92" i="103" s="1"/>
  <c r="R97" i="103"/>
  <c r="S97" i="103" s="1"/>
  <c r="R104" i="103"/>
  <c r="S104" i="103" s="1"/>
  <c r="K67" i="103"/>
  <c r="K72" i="103"/>
  <c r="K79" i="103"/>
  <c r="K84" i="103"/>
  <c r="K91" i="103"/>
  <c r="K96" i="103"/>
  <c r="K103" i="103"/>
  <c r="R74" i="103"/>
  <c r="S74" i="103" s="1"/>
  <c r="R86" i="103"/>
  <c r="S86" i="103" s="1"/>
  <c r="R98" i="103"/>
  <c r="S98" i="103" s="1"/>
  <c r="K66" i="103"/>
  <c r="K78" i="103"/>
  <c r="K90" i="103"/>
  <c r="K102" i="103"/>
  <c r="R66" i="103"/>
  <c r="S66" i="103" s="1"/>
  <c r="R78" i="103"/>
  <c r="S78" i="103" s="1"/>
  <c r="R90" i="103"/>
  <c r="S90" i="103" s="1"/>
  <c r="R102" i="103"/>
  <c r="S102" i="103" s="1"/>
  <c r="Q19" i="103"/>
  <c r="Q29" i="103"/>
  <c r="R39" i="103"/>
  <c r="S39" i="103" s="1"/>
  <c r="R19" i="103"/>
  <c r="S19" i="103" s="1"/>
  <c r="R37" i="103"/>
  <c r="S37" i="103" s="1"/>
  <c r="Q47" i="103"/>
  <c r="R47" i="103"/>
  <c r="S47" i="103" s="1"/>
  <c r="Q17" i="103"/>
  <c r="R27" i="103"/>
  <c r="S27" i="103" s="1"/>
  <c r="R45" i="103"/>
  <c r="S45" i="103" s="1"/>
  <c r="Q35" i="103"/>
  <c r="Q45" i="103"/>
  <c r="R35" i="103"/>
  <c r="S35" i="103" s="1"/>
  <c r="R15" i="103"/>
  <c r="S15" i="103" s="1"/>
  <c r="R33" i="103"/>
  <c r="S33" i="103" s="1"/>
  <c r="Q43" i="103"/>
  <c r="Q53" i="103"/>
  <c r="Q23" i="103"/>
  <c r="Q33" i="103"/>
  <c r="R23" i="103"/>
  <c r="S23" i="103" s="1"/>
  <c r="R41" i="103"/>
  <c r="S41" i="103" s="1"/>
  <c r="Q51" i="103"/>
  <c r="R31" i="103"/>
  <c r="S31" i="103" s="1"/>
  <c r="R49" i="103"/>
  <c r="S49" i="103" s="1"/>
  <c r="Q107" i="103"/>
  <c r="Q148" i="103" s="1"/>
  <c r="V144" i="103"/>
  <c r="V149" i="103" s="1"/>
  <c r="S13" i="103"/>
  <c r="V55" i="103"/>
  <c r="V147" i="103" s="1"/>
  <c r="R14" i="103"/>
  <c r="S14" i="103" s="1"/>
  <c r="R18" i="103"/>
  <c r="S18" i="103" s="1"/>
  <c r="R22" i="103"/>
  <c r="S22" i="103" s="1"/>
  <c r="R26" i="103"/>
  <c r="S26" i="103" s="1"/>
  <c r="R30" i="103"/>
  <c r="S30" i="103" s="1"/>
  <c r="R34" i="103"/>
  <c r="S34" i="103" s="1"/>
  <c r="R38" i="103"/>
  <c r="S38" i="103" s="1"/>
  <c r="R42" i="103"/>
  <c r="S42" i="103" s="1"/>
  <c r="R46" i="103"/>
  <c r="S46" i="103" s="1"/>
  <c r="R50" i="103"/>
  <c r="S50" i="103" s="1"/>
  <c r="R117" i="103"/>
  <c r="R121" i="103"/>
  <c r="S121" i="103" s="1"/>
  <c r="R125" i="103"/>
  <c r="S125" i="103" s="1"/>
  <c r="R129" i="103"/>
  <c r="S129" i="103" s="1"/>
  <c r="R133" i="103"/>
  <c r="S133" i="103" s="1"/>
  <c r="R137" i="103"/>
  <c r="S137" i="103" s="1"/>
  <c r="R141" i="103"/>
  <c r="S141" i="103" s="1"/>
  <c r="K16" i="103"/>
  <c r="K20" i="103"/>
  <c r="K24" i="103"/>
  <c r="K28" i="103"/>
  <c r="K32" i="103"/>
  <c r="K36" i="103"/>
  <c r="K40" i="103"/>
  <c r="K44" i="103"/>
  <c r="K48" i="103"/>
  <c r="K52" i="103"/>
  <c r="K119" i="103"/>
  <c r="K123" i="103"/>
  <c r="K127" i="103"/>
  <c r="K131" i="103"/>
  <c r="K135" i="103"/>
  <c r="K139" i="103"/>
  <c r="Q16" i="103"/>
  <c r="Q20" i="103"/>
  <c r="Q24" i="103"/>
  <c r="Q28" i="103"/>
  <c r="Q32" i="103"/>
  <c r="Q36" i="103"/>
  <c r="Q40" i="103"/>
  <c r="Q44" i="103"/>
  <c r="Q48" i="103"/>
  <c r="Q52" i="103"/>
  <c r="K14" i="103"/>
  <c r="K18" i="103"/>
  <c r="K22" i="103"/>
  <c r="K26" i="103"/>
  <c r="K30" i="103"/>
  <c r="K34" i="103"/>
  <c r="K38" i="103"/>
  <c r="K42" i="103"/>
  <c r="K46" i="103"/>
  <c r="K50" i="103"/>
  <c r="K125" i="103"/>
  <c r="R151" i="106" l="1"/>
  <c r="R153" i="106" s="1"/>
  <c r="S151" i="106"/>
  <c r="S153" i="106" s="1"/>
  <c r="S151" i="105"/>
  <c r="S153" i="105" s="1"/>
  <c r="J151" i="105"/>
  <c r="J154" i="105" s="1"/>
  <c r="D158" i="105" s="1"/>
  <c r="R151" i="105"/>
  <c r="R153" i="105" s="1"/>
  <c r="Q151" i="105"/>
  <c r="Q153" i="105" s="1"/>
  <c r="J151" i="104"/>
  <c r="J154" i="104" s="1"/>
  <c r="D158" i="104" s="1"/>
  <c r="Q151" i="104"/>
  <c r="Q153" i="104" s="1"/>
  <c r="S151" i="104"/>
  <c r="S153" i="104" s="1"/>
  <c r="Q144" i="103"/>
  <c r="Q149" i="103" s="1"/>
  <c r="K144" i="103"/>
  <c r="J149" i="103" s="1"/>
  <c r="S107" i="103"/>
  <c r="S148" i="103" s="1"/>
  <c r="V151" i="103"/>
  <c r="K107" i="103"/>
  <c r="J148" i="103" s="1"/>
  <c r="R107" i="103"/>
  <c r="R148" i="103" s="1"/>
  <c r="Q55" i="103"/>
  <c r="Q147" i="103" s="1"/>
  <c r="Q151" i="103" s="1"/>
  <c r="Q153" i="103" s="1"/>
  <c r="K55" i="103"/>
  <c r="J147" i="103" s="1"/>
  <c r="R144" i="103"/>
  <c r="R149" i="103" s="1"/>
  <c r="S117" i="103"/>
  <c r="S144" i="103" s="1"/>
  <c r="S149" i="103" s="1"/>
  <c r="R55" i="103"/>
  <c r="R147" i="103" s="1"/>
  <c r="S55" i="103"/>
  <c r="S147" i="103" s="1"/>
  <c r="R151" i="103" l="1"/>
  <c r="R153" i="103" s="1"/>
  <c r="S151" i="103"/>
  <c r="S153" i="103" s="1"/>
  <c r="J151" i="103"/>
  <c r="J154" i="103" s="1"/>
  <c r="D158" i="103" s="1"/>
  <c r="E153" i="4" l="1"/>
  <c r="K123" i="43" l="1"/>
  <c r="G122" i="43"/>
  <c r="D122" i="43"/>
  <c r="R120" i="43"/>
  <c r="S120" i="43"/>
  <c r="R119" i="43"/>
  <c r="R118" i="43"/>
  <c r="S118" i="43"/>
  <c r="R117" i="43"/>
  <c r="R116" i="43"/>
  <c r="S116" i="43"/>
  <c r="R115" i="43"/>
  <c r="R114" i="43"/>
  <c r="S114" i="43"/>
  <c r="R113" i="43"/>
  <c r="R112" i="43"/>
  <c r="S112" i="43"/>
  <c r="R111" i="43"/>
  <c r="R110" i="43"/>
  <c r="S110" i="43"/>
  <c r="R109" i="43"/>
  <c r="R108" i="43"/>
  <c r="S108" i="43"/>
  <c r="R107" i="43"/>
  <c r="R106" i="43"/>
  <c r="S106" i="43"/>
  <c r="R105" i="43"/>
  <c r="R104" i="43"/>
  <c r="S104" i="43"/>
  <c r="R103" i="43"/>
  <c r="R102" i="43"/>
  <c r="S102" i="43"/>
  <c r="R101" i="43"/>
  <c r="R100" i="43"/>
  <c r="S100" i="43"/>
  <c r="R99" i="43"/>
  <c r="R98" i="43"/>
  <c r="S98" i="43"/>
  <c r="R97" i="43"/>
  <c r="R96" i="43"/>
  <c r="S96" i="43"/>
  <c r="R95" i="43"/>
  <c r="R94" i="43"/>
  <c r="S94" i="43"/>
  <c r="R93" i="43"/>
  <c r="R92" i="43"/>
  <c r="L92" i="43"/>
  <c r="S92" i="43"/>
  <c r="F92" i="43"/>
  <c r="R91" i="43"/>
  <c r="R90" i="43"/>
  <c r="R89" i="43"/>
  <c r="R88" i="43"/>
  <c r="S88" i="43"/>
  <c r="L88" i="43"/>
  <c r="R87" i="43"/>
  <c r="R86" i="43"/>
  <c r="R85" i="43"/>
  <c r="R84" i="43"/>
  <c r="L84" i="43"/>
  <c r="S84" i="43"/>
  <c r="F84" i="43"/>
  <c r="R83" i="43"/>
  <c r="R82" i="43"/>
  <c r="R81" i="43"/>
  <c r="R80" i="43"/>
  <c r="T80" i="43" s="1"/>
  <c r="U80" i="43" s="1"/>
  <c r="L80" i="43"/>
  <c r="R79" i="43"/>
  <c r="S79" i="43"/>
  <c r="R78" i="43"/>
  <c r="R77" i="43"/>
  <c r="S77" i="43"/>
  <c r="R76" i="43"/>
  <c r="L76" i="43"/>
  <c r="S76" i="43"/>
  <c r="F76" i="43"/>
  <c r="R75" i="43"/>
  <c r="S75" i="43"/>
  <c r="R74" i="43"/>
  <c r="R73" i="43"/>
  <c r="S73" i="43"/>
  <c r="R72" i="43"/>
  <c r="S72" i="43"/>
  <c r="L72" i="43"/>
  <c r="R71" i="43"/>
  <c r="S71" i="43"/>
  <c r="R70" i="43"/>
  <c r="R69" i="43"/>
  <c r="S69" i="43"/>
  <c r="R68" i="43"/>
  <c r="L68" i="43"/>
  <c r="S68" i="43"/>
  <c r="F68" i="43"/>
  <c r="R67" i="43"/>
  <c r="S67" i="43"/>
  <c r="R66" i="43"/>
  <c r="R65" i="43"/>
  <c r="S65" i="43"/>
  <c r="R64" i="43"/>
  <c r="S64" i="43"/>
  <c r="L64" i="43"/>
  <c r="R63" i="43"/>
  <c r="S63" i="43"/>
  <c r="R62" i="43"/>
  <c r="R61" i="43"/>
  <c r="S61" i="43"/>
  <c r="R60" i="43"/>
  <c r="L60" i="43"/>
  <c r="S60" i="43"/>
  <c r="F60" i="43"/>
  <c r="R59" i="43"/>
  <c r="S59" i="43"/>
  <c r="R58" i="43"/>
  <c r="R57" i="43"/>
  <c r="S57" i="43"/>
  <c r="R56" i="43"/>
  <c r="S56" i="43"/>
  <c r="L56" i="43"/>
  <c r="R55" i="43"/>
  <c r="S55" i="43"/>
  <c r="R54" i="43"/>
  <c r="R53" i="43"/>
  <c r="S53" i="43"/>
  <c r="R52" i="43"/>
  <c r="L52" i="43"/>
  <c r="S52" i="43"/>
  <c r="F52" i="43"/>
  <c r="R51" i="43"/>
  <c r="S51" i="43"/>
  <c r="R50" i="43"/>
  <c r="L50" i="43"/>
  <c r="F50" i="43"/>
  <c r="R49" i="43"/>
  <c r="S49" i="43"/>
  <c r="R48" i="43"/>
  <c r="S48" i="43"/>
  <c r="L48" i="43"/>
  <c r="R47" i="43"/>
  <c r="S47" i="43"/>
  <c r="R46" i="43"/>
  <c r="S46" i="43"/>
  <c r="L46" i="43"/>
  <c r="R45" i="43"/>
  <c r="S45" i="43"/>
  <c r="R44" i="43"/>
  <c r="S44" i="43"/>
  <c r="L44" i="43"/>
  <c r="R43" i="43"/>
  <c r="S43" i="43"/>
  <c r="R42" i="43"/>
  <c r="L42" i="43"/>
  <c r="S42" i="43"/>
  <c r="F42" i="43"/>
  <c r="R41" i="43"/>
  <c r="S41" i="43"/>
  <c r="R40" i="43"/>
  <c r="S40" i="43"/>
  <c r="L40" i="43"/>
  <c r="R39" i="43"/>
  <c r="S39" i="43"/>
  <c r="R38" i="43"/>
  <c r="S38" i="43"/>
  <c r="L38" i="43"/>
  <c r="R37" i="43"/>
  <c r="S37" i="43"/>
  <c r="R36" i="43"/>
  <c r="S36" i="43"/>
  <c r="L36" i="43"/>
  <c r="R35" i="43"/>
  <c r="S35" i="43"/>
  <c r="R34" i="43"/>
  <c r="L34" i="43"/>
  <c r="S34" i="43"/>
  <c r="F34" i="43"/>
  <c r="R33" i="43"/>
  <c r="S33" i="43"/>
  <c r="R32" i="43"/>
  <c r="S32" i="43"/>
  <c r="L32" i="43"/>
  <c r="R31" i="43"/>
  <c r="S31" i="43"/>
  <c r="R30" i="43"/>
  <c r="S30" i="43"/>
  <c r="L30" i="43"/>
  <c r="R29" i="43"/>
  <c r="S29" i="43"/>
  <c r="L29" i="43"/>
  <c r="R28" i="43"/>
  <c r="S28" i="43"/>
  <c r="L28" i="43"/>
  <c r="R27" i="43"/>
  <c r="S27" i="43"/>
  <c r="L27" i="43"/>
  <c r="R26" i="43"/>
  <c r="S26" i="43"/>
  <c r="L26" i="43"/>
  <c r="R25" i="43"/>
  <c r="S25" i="43"/>
  <c r="L25" i="43"/>
  <c r="R24" i="43"/>
  <c r="S24" i="43"/>
  <c r="L24" i="43"/>
  <c r="R23" i="43"/>
  <c r="S23" i="43"/>
  <c r="L23" i="43"/>
  <c r="R22" i="43"/>
  <c r="S22" i="43"/>
  <c r="L22" i="43"/>
  <c r="R21" i="43"/>
  <c r="S21" i="43"/>
  <c r="L21" i="43"/>
  <c r="R20" i="43"/>
  <c r="S20" i="43"/>
  <c r="L20" i="43"/>
  <c r="R19" i="43"/>
  <c r="S19" i="43"/>
  <c r="L19" i="43"/>
  <c r="R18" i="43"/>
  <c r="S18" i="43"/>
  <c r="L18" i="43"/>
  <c r="R17" i="43"/>
  <c r="S17" i="43"/>
  <c r="L17" i="43"/>
  <c r="R16" i="43"/>
  <c r="L16" i="43"/>
  <c r="R15" i="43"/>
  <c r="S15" i="43"/>
  <c r="L15" i="43"/>
  <c r="R14" i="43"/>
  <c r="S14" i="43"/>
  <c r="L14" i="43"/>
  <c r="R13" i="43"/>
  <c r="L13" i="43"/>
  <c r="R3" i="43"/>
  <c r="R2" i="43"/>
  <c r="T60" i="43" l="1"/>
  <c r="U60" i="43" s="1"/>
  <c r="T84" i="43"/>
  <c r="U84" i="43" s="1"/>
  <c r="T42" i="43"/>
  <c r="U42" i="43" s="1"/>
  <c r="T34" i="43"/>
  <c r="U34" i="43" s="1"/>
  <c r="T52" i="43"/>
  <c r="U52" i="43" s="1"/>
  <c r="T76" i="43"/>
  <c r="U76" i="43" s="1"/>
  <c r="T96" i="43"/>
  <c r="U96" i="43" s="1"/>
  <c r="T102" i="43"/>
  <c r="U102" i="43" s="1"/>
  <c r="T108" i="43"/>
  <c r="U108" i="43" s="1"/>
  <c r="T114" i="43"/>
  <c r="U114" i="43" s="1"/>
  <c r="T120" i="43"/>
  <c r="U120" i="43" s="1"/>
  <c r="T68" i="43"/>
  <c r="U68" i="43" s="1"/>
  <c r="T92" i="43"/>
  <c r="U92" i="43" s="1"/>
  <c r="T98" i="43"/>
  <c r="U98" i="43" s="1"/>
  <c r="T104" i="43"/>
  <c r="U104" i="43" s="1"/>
  <c r="T110" i="43"/>
  <c r="U110" i="43" s="1"/>
  <c r="T116" i="43"/>
  <c r="U116" i="43" s="1"/>
  <c r="T94" i="43"/>
  <c r="U94" i="43" s="1"/>
  <c r="T100" i="43"/>
  <c r="U100" i="43" s="1"/>
  <c r="T106" i="43"/>
  <c r="U106" i="43" s="1"/>
  <c r="T112" i="43"/>
  <c r="U112" i="43" s="1"/>
  <c r="T118" i="43"/>
  <c r="U118" i="43" s="1"/>
  <c r="F14" i="43"/>
  <c r="T15" i="43"/>
  <c r="U15" i="43" s="1"/>
  <c r="F16" i="43"/>
  <c r="T17" i="43"/>
  <c r="U17" i="43" s="1"/>
  <c r="F18" i="43"/>
  <c r="T19" i="43"/>
  <c r="U19" i="43" s="1"/>
  <c r="F20" i="43"/>
  <c r="T21" i="43"/>
  <c r="U21" i="43" s="1"/>
  <c r="F22" i="43"/>
  <c r="T23" i="43"/>
  <c r="U23" i="43" s="1"/>
  <c r="F24" i="43"/>
  <c r="T25" i="43"/>
  <c r="U25" i="43" s="1"/>
  <c r="F26" i="43"/>
  <c r="T27" i="43"/>
  <c r="U27" i="43" s="1"/>
  <c r="F28" i="43"/>
  <c r="F30" i="43"/>
  <c r="T30" i="43"/>
  <c r="U30" i="43" s="1"/>
  <c r="F38" i="43"/>
  <c r="T38" i="43"/>
  <c r="U38" i="43" s="1"/>
  <c r="F46" i="43"/>
  <c r="T46" i="43"/>
  <c r="U46" i="43" s="1"/>
  <c r="F56" i="43"/>
  <c r="T56" i="43"/>
  <c r="U56" i="43" s="1"/>
  <c r="F64" i="43"/>
  <c r="T64" i="43"/>
  <c r="U64" i="43" s="1"/>
  <c r="F72" i="43"/>
  <c r="T72" i="43"/>
  <c r="U72" i="43" s="1"/>
  <c r="F80" i="43"/>
  <c r="F88" i="43"/>
  <c r="T88" i="43"/>
  <c r="U88" i="43" s="1"/>
  <c r="L54" i="43"/>
  <c r="F54" i="43"/>
  <c r="S58" i="43"/>
  <c r="T58" i="43"/>
  <c r="U58" i="43" s="1"/>
  <c r="L62" i="43"/>
  <c r="F62" i="43"/>
  <c r="S66" i="43"/>
  <c r="T66" i="43"/>
  <c r="U66" i="43" s="1"/>
  <c r="L70" i="43"/>
  <c r="F70" i="43"/>
  <c r="S74" i="43"/>
  <c r="T74" i="43"/>
  <c r="U74" i="43" s="1"/>
  <c r="L78" i="43"/>
  <c r="F78" i="43"/>
  <c r="S82" i="43"/>
  <c r="T82" i="43"/>
  <c r="U82" i="43" s="1"/>
  <c r="L86" i="43"/>
  <c r="F86" i="43"/>
  <c r="S90" i="43"/>
  <c r="T90" i="43"/>
  <c r="U90" i="43" s="1"/>
  <c r="L94" i="43"/>
  <c r="F94" i="43"/>
  <c r="S95" i="43"/>
  <c r="M95" i="43"/>
  <c r="L96" i="43"/>
  <c r="F96" i="43"/>
  <c r="S97" i="43"/>
  <c r="M97" i="43"/>
  <c r="L98" i="43"/>
  <c r="F98" i="43"/>
  <c r="S99" i="43"/>
  <c r="M99" i="43"/>
  <c r="L100" i="43"/>
  <c r="F100" i="43"/>
  <c r="S101" i="43"/>
  <c r="M101" i="43"/>
  <c r="L102" i="43"/>
  <c r="F102" i="43"/>
  <c r="S103" i="43"/>
  <c r="M103" i="43"/>
  <c r="L104" i="43"/>
  <c r="F104" i="43"/>
  <c r="S105" i="43"/>
  <c r="M105" i="43"/>
  <c r="L106" i="43"/>
  <c r="F106" i="43"/>
  <c r="S107" i="43"/>
  <c r="M107" i="43"/>
  <c r="L108" i="43"/>
  <c r="F108" i="43"/>
  <c r="S109" i="43"/>
  <c r="M109" i="43"/>
  <c r="L110" i="43"/>
  <c r="F110" i="43"/>
  <c r="S111" i="43"/>
  <c r="M111" i="43"/>
  <c r="L112" i="43"/>
  <c r="F112" i="43"/>
  <c r="S113" i="43"/>
  <c r="M113" i="43"/>
  <c r="L114" i="43"/>
  <c r="F114" i="43"/>
  <c r="S115" i="43"/>
  <c r="M115" i="43"/>
  <c r="L116" i="43"/>
  <c r="F116" i="43"/>
  <c r="S117" i="43"/>
  <c r="M117" i="43"/>
  <c r="L118" i="43"/>
  <c r="F118" i="43"/>
  <c r="S119" i="43"/>
  <c r="M119" i="43"/>
  <c r="L120" i="43"/>
  <c r="F120" i="43"/>
  <c r="T14" i="43"/>
  <c r="U14" i="43" s="1"/>
  <c r="T18" i="43"/>
  <c r="U18" i="43" s="1"/>
  <c r="T20" i="43"/>
  <c r="U20" i="43" s="1"/>
  <c r="T22" i="43"/>
  <c r="U22" i="43" s="1"/>
  <c r="T24" i="43"/>
  <c r="U24" i="43" s="1"/>
  <c r="T26" i="43"/>
  <c r="U26" i="43" s="1"/>
  <c r="T28" i="43"/>
  <c r="U28" i="43" s="1"/>
  <c r="F32" i="43"/>
  <c r="T32" i="43"/>
  <c r="U32" i="43" s="1"/>
  <c r="F36" i="43"/>
  <c r="T36" i="43"/>
  <c r="U36" i="43" s="1"/>
  <c r="F40" i="43"/>
  <c r="T40" i="43"/>
  <c r="U40" i="43" s="1"/>
  <c r="F44" i="43"/>
  <c r="T44" i="43"/>
  <c r="U44" i="43" s="1"/>
  <c r="F48" i="43"/>
  <c r="T48" i="43"/>
  <c r="U48" i="43" s="1"/>
  <c r="S50" i="43"/>
  <c r="T50" i="43"/>
  <c r="U50" i="43" s="1"/>
  <c r="S54" i="43"/>
  <c r="T54" i="43"/>
  <c r="U54" i="43" s="1"/>
  <c r="L58" i="43"/>
  <c r="F58" i="43"/>
  <c r="S62" i="43"/>
  <c r="T62" i="43"/>
  <c r="U62" i="43" s="1"/>
  <c r="L66" i="43"/>
  <c r="F66" i="43"/>
  <c r="M70" i="43"/>
  <c r="S70" i="43" s="1"/>
  <c r="T70" i="43"/>
  <c r="U70" i="43" s="1"/>
  <c r="L74" i="43"/>
  <c r="F74" i="43"/>
  <c r="S78" i="43"/>
  <c r="T78" i="43"/>
  <c r="U78" i="43" s="1"/>
  <c r="L82" i="43"/>
  <c r="F82" i="43"/>
  <c r="S86" i="43"/>
  <c r="T86" i="43"/>
  <c r="U86" i="43" s="1"/>
  <c r="L90" i="43"/>
  <c r="F90" i="43"/>
  <c r="M15" i="43"/>
  <c r="M17" i="43"/>
  <c r="M19" i="43"/>
  <c r="M21" i="43"/>
  <c r="M23" i="43"/>
  <c r="M25" i="43"/>
  <c r="M27" i="43"/>
  <c r="T29" i="43"/>
  <c r="U29" i="43" s="1"/>
  <c r="T31" i="43"/>
  <c r="U31" i="43" s="1"/>
  <c r="T33" i="43"/>
  <c r="U33" i="43" s="1"/>
  <c r="T35" i="43"/>
  <c r="U35" i="43" s="1"/>
  <c r="T37" i="43"/>
  <c r="U37" i="43" s="1"/>
  <c r="T39" i="43"/>
  <c r="U39" i="43" s="1"/>
  <c r="T41" i="43"/>
  <c r="U41" i="43" s="1"/>
  <c r="T43" i="43"/>
  <c r="U43" i="43" s="1"/>
  <c r="T45" i="43"/>
  <c r="U45" i="43" s="1"/>
  <c r="T47" i="43"/>
  <c r="U47" i="43" s="1"/>
  <c r="T49" i="43"/>
  <c r="U49" i="43" s="1"/>
  <c r="T51" i="43"/>
  <c r="U51" i="43" s="1"/>
  <c r="T53" i="43"/>
  <c r="U53" i="43" s="1"/>
  <c r="T55" i="43"/>
  <c r="U55" i="43" s="1"/>
  <c r="T57" i="43"/>
  <c r="U57" i="43" s="1"/>
  <c r="T59" i="43"/>
  <c r="U59" i="43" s="1"/>
  <c r="T61" i="43"/>
  <c r="U61" i="43" s="1"/>
  <c r="T63" i="43"/>
  <c r="U63" i="43" s="1"/>
  <c r="T65" i="43"/>
  <c r="U65" i="43" s="1"/>
  <c r="T67" i="43"/>
  <c r="U67" i="43" s="1"/>
  <c r="T69" i="43"/>
  <c r="U69" i="43" s="1"/>
  <c r="T71" i="43"/>
  <c r="U71" i="43" s="1"/>
  <c r="T73" i="43"/>
  <c r="U73" i="43" s="1"/>
  <c r="T75" i="43"/>
  <c r="U75" i="43" s="1"/>
  <c r="T77" i="43"/>
  <c r="U77" i="43" s="1"/>
  <c r="T79" i="43"/>
  <c r="U79" i="43" s="1"/>
  <c r="S81" i="43"/>
  <c r="M81" i="43"/>
  <c r="S83" i="43"/>
  <c r="M83" i="43"/>
  <c r="S85" i="43"/>
  <c r="M85" i="43"/>
  <c r="S87" i="43"/>
  <c r="M87" i="43"/>
  <c r="S89" i="43"/>
  <c r="M89" i="43"/>
  <c r="S91" i="43"/>
  <c r="M91" i="43"/>
  <c r="S93" i="43"/>
  <c r="M93" i="43"/>
  <c r="L95" i="43"/>
  <c r="F95" i="43"/>
  <c r="L97" i="43"/>
  <c r="F97" i="43"/>
  <c r="L99" i="43"/>
  <c r="F99" i="43"/>
  <c r="L101" i="43"/>
  <c r="F101" i="43"/>
  <c r="L103" i="43"/>
  <c r="F103" i="43"/>
  <c r="L105" i="43"/>
  <c r="F105" i="43"/>
  <c r="L107" i="43"/>
  <c r="F107" i="43"/>
  <c r="L109" i="43"/>
  <c r="F109" i="43"/>
  <c r="L111" i="43"/>
  <c r="F111" i="43"/>
  <c r="L113" i="43"/>
  <c r="F113" i="43"/>
  <c r="L115" i="43"/>
  <c r="F115" i="43"/>
  <c r="L117" i="43"/>
  <c r="F117" i="43"/>
  <c r="L119" i="43"/>
  <c r="F119" i="43"/>
  <c r="F13" i="43"/>
  <c r="M14" i="43"/>
  <c r="F15" i="43"/>
  <c r="F17" i="43"/>
  <c r="M18" i="43"/>
  <c r="F19" i="43"/>
  <c r="M20" i="43"/>
  <c r="F21" i="43"/>
  <c r="M22" i="43"/>
  <c r="F23" i="43"/>
  <c r="M24" i="43"/>
  <c r="F25" i="43"/>
  <c r="M26" i="43"/>
  <c r="F27" i="43"/>
  <c r="M28" i="43"/>
  <c r="F29" i="43"/>
  <c r="M29" i="43"/>
  <c r="L31" i="43"/>
  <c r="F31" i="43"/>
  <c r="M31" i="43"/>
  <c r="L33" i="43"/>
  <c r="F33" i="43"/>
  <c r="M33" i="43"/>
  <c r="L35" i="43"/>
  <c r="F35" i="43"/>
  <c r="M35" i="43"/>
  <c r="L37" i="43"/>
  <c r="F37" i="43"/>
  <c r="M37" i="43"/>
  <c r="L39" i="43"/>
  <c r="F39" i="43"/>
  <c r="M39" i="43"/>
  <c r="L41" i="43"/>
  <c r="F41" i="43"/>
  <c r="M41" i="43"/>
  <c r="L43" i="43"/>
  <c r="F43" i="43"/>
  <c r="M43" i="43"/>
  <c r="L45" i="43"/>
  <c r="F45" i="43"/>
  <c r="M45" i="43"/>
  <c r="L47" i="43"/>
  <c r="F47" i="43"/>
  <c r="M47" i="43"/>
  <c r="L49" i="43"/>
  <c r="F49" i="43"/>
  <c r="M49" i="43"/>
  <c r="L51" i="43"/>
  <c r="F51" i="43"/>
  <c r="M51" i="43"/>
  <c r="L53" i="43"/>
  <c r="F53" i="43"/>
  <c r="M53" i="43"/>
  <c r="L55" i="43"/>
  <c r="F55" i="43"/>
  <c r="M55" i="43"/>
  <c r="L57" i="43"/>
  <c r="F57" i="43"/>
  <c r="M57" i="43"/>
  <c r="L59" i="43"/>
  <c r="F59" i="43"/>
  <c r="M59" i="43"/>
  <c r="L61" i="43"/>
  <c r="F61" i="43"/>
  <c r="M61" i="43"/>
  <c r="L63" i="43"/>
  <c r="F63" i="43"/>
  <c r="M63" i="43"/>
  <c r="L65" i="43"/>
  <c r="F65" i="43"/>
  <c r="M65" i="43"/>
  <c r="L67" i="43"/>
  <c r="F67" i="43"/>
  <c r="M67" i="43"/>
  <c r="L69" i="43"/>
  <c r="F69" i="43"/>
  <c r="M69" i="43"/>
  <c r="L71" i="43"/>
  <c r="F71" i="43"/>
  <c r="M71" i="43"/>
  <c r="L73" i="43"/>
  <c r="F73" i="43"/>
  <c r="M73" i="43"/>
  <c r="L75" i="43"/>
  <c r="F75" i="43"/>
  <c r="M75" i="43"/>
  <c r="L77" i="43"/>
  <c r="F77" i="43"/>
  <c r="M77" i="43"/>
  <c r="L79" i="43"/>
  <c r="F79" i="43"/>
  <c r="M79" i="43"/>
  <c r="T81" i="43"/>
  <c r="U81" i="43" s="1"/>
  <c r="T83" i="43"/>
  <c r="U83" i="43" s="1"/>
  <c r="T85" i="43"/>
  <c r="U85" i="43" s="1"/>
  <c r="T87" i="43"/>
  <c r="U87" i="43" s="1"/>
  <c r="T89" i="43"/>
  <c r="U89" i="43" s="1"/>
  <c r="T91" i="43"/>
  <c r="U91" i="43" s="1"/>
  <c r="T93" i="43"/>
  <c r="U93" i="43" s="1"/>
  <c r="M30" i="43"/>
  <c r="M32" i="43"/>
  <c r="M34" i="43"/>
  <c r="M36" i="43"/>
  <c r="M38" i="43"/>
  <c r="M40" i="43"/>
  <c r="M42" i="43"/>
  <c r="M44" i="43"/>
  <c r="M46" i="43"/>
  <c r="M48" i="43"/>
  <c r="M50" i="43"/>
  <c r="M52" i="43"/>
  <c r="M54" i="43"/>
  <c r="M56" i="43"/>
  <c r="M58" i="43"/>
  <c r="M60" i="43"/>
  <c r="M62" i="43"/>
  <c r="M64" i="43"/>
  <c r="M66" i="43"/>
  <c r="M68" i="43"/>
  <c r="M72" i="43"/>
  <c r="M74" i="43"/>
  <c r="M76" i="43"/>
  <c r="M78" i="43"/>
  <c r="S80" i="43"/>
  <c r="M80" i="43"/>
  <c r="L81" i="43"/>
  <c r="F81" i="43"/>
  <c r="L83" i="43"/>
  <c r="F83" i="43"/>
  <c r="L85" i="43"/>
  <c r="F85" i="43"/>
  <c r="L87" i="43"/>
  <c r="F87" i="43"/>
  <c r="L89" i="43"/>
  <c r="F89" i="43"/>
  <c r="L91" i="43"/>
  <c r="F91" i="43"/>
  <c r="L93" i="43"/>
  <c r="F93" i="43"/>
  <c r="M82" i="43"/>
  <c r="M84" i="43"/>
  <c r="M86" i="43"/>
  <c r="M88" i="43"/>
  <c r="M90" i="43"/>
  <c r="M92" i="43"/>
  <c r="M94" i="43"/>
  <c r="T95" i="43"/>
  <c r="U95" i="43" s="1"/>
  <c r="T97" i="43"/>
  <c r="U97" i="43" s="1"/>
  <c r="T99" i="43"/>
  <c r="U99" i="43" s="1"/>
  <c r="T101" i="43"/>
  <c r="U101" i="43" s="1"/>
  <c r="T103" i="43"/>
  <c r="U103" i="43" s="1"/>
  <c r="T105" i="43"/>
  <c r="U105" i="43" s="1"/>
  <c r="T107" i="43"/>
  <c r="U107" i="43" s="1"/>
  <c r="T109" i="43"/>
  <c r="U109" i="43" s="1"/>
  <c r="T111" i="43"/>
  <c r="U111" i="43" s="1"/>
  <c r="T113" i="43"/>
  <c r="U113" i="43" s="1"/>
  <c r="T115" i="43"/>
  <c r="U115" i="43" s="1"/>
  <c r="T117" i="43"/>
  <c r="U117" i="43" s="1"/>
  <c r="T119" i="43"/>
  <c r="M96" i="43"/>
  <c r="M98" i="43"/>
  <c r="M100" i="43"/>
  <c r="M102" i="43"/>
  <c r="M104" i="43"/>
  <c r="M106" i="43"/>
  <c r="M108" i="43"/>
  <c r="M110" i="43"/>
  <c r="M112" i="43"/>
  <c r="M114" i="43"/>
  <c r="M116" i="43"/>
  <c r="M118" i="43"/>
  <c r="M120" i="43"/>
  <c r="L122" i="43" l="1"/>
  <c r="F123" i="43"/>
  <c r="U119" i="43"/>
  <c r="U123" i="43" s="1"/>
  <c r="T123" i="43"/>
  <c r="S16" i="43" l="1"/>
  <c r="T16" i="43"/>
  <c r="U16" i="43" s="1"/>
  <c r="M16" i="43"/>
  <c r="S13" i="43"/>
  <c r="M13" i="43"/>
  <c r="M122" i="43" s="1"/>
  <c r="L126" i="43" s="1"/>
  <c r="T13" i="43"/>
  <c r="S122" i="43" l="1"/>
  <c r="U13" i="43"/>
  <c r="U122" i="43" s="1"/>
  <c r="T122" i="43"/>
  <c r="G11" i="18" l="1"/>
  <c r="G12" i="18"/>
  <c r="G13" i="18"/>
  <c r="G14" i="18"/>
  <c r="G15" i="18"/>
  <c r="G10" i="18"/>
  <c r="G5" i="18"/>
  <c r="G6" i="18"/>
  <c r="G7" i="18"/>
  <c r="G8" i="18"/>
  <c r="G4" i="18"/>
  <c r="B49" i="18"/>
  <c r="B50" i="18"/>
  <c r="B51" i="18"/>
  <c r="B52" i="18"/>
  <c r="B53" i="18"/>
  <c r="B54" i="18"/>
  <c r="B41" i="18"/>
  <c r="B42" i="18"/>
  <c r="B43" i="18"/>
  <c r="B44" i="18"/>
  <c r="B45" i="18"/>
  <c r="B46" i="18"/>
  <c r="B47" i="18"/>
  <c r="B48" i="18"/>
  <c r="B40" i="18"/>
  <c r="B38" i="18"/>
  <c r="B37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21" i="18"/>
  <c r="B19" i="18"/>
  <c r="B18" i="18"/>
  <c r="B16" i="18"/>
  <c r="B15" i="18"/>
  <c r="B13" i="18"/>
  <c r="B12" i="18"/>
  <c r="B9" i="18"/>
  <c r="B10" i="18"/>
  <c r="B11" i="18"/>
  <c r="B8" i="18"/>
  <c r="B5" i="18"/>
  <c r="B6" i="18"/>
  <c r="B4" i="18"/>
  <c r="P27" i="2" l="1"/>
  <c r="P28" i="2"/>
  <c r="P29" i="2"/>
  <c r="P30" i="2"/>
  <c r="P49" i="2"/>
  <c r="P50" i="2"/>
  <c r="P51" i="2"/>
  <c r="P52" i="2"/>
  <c r="P53" i="2"/>
  <c r="P48" i="2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I48" i="2"/>
  <c r="Q48" i="2" s="1"/>
  <c r="I49" i="2"/>
  <c r="I50" i="2"/>
  <c r="I51" i="2"/>
  <c r="I52" i="2"/>
  <c r="I53" i="2"/>
  <c r="F48" i="2"/>
  <c r="F49" i="2"/>
  <c r="F50" i="2"/>
  <c r="F51" i="2"/>
  <c r="F52" i="2"/>
  <c r="F53" i="2"/>
  <c r="R53" i="2" l="1"/>
  <c r="S53" i="2" s="1"/>
  <c r="R52" i="2"/>
  <c r="S52" i="2" s="1"/>
  <c r="R49" i="2"/>
  <c r="S49" i="2" s="1"/>
  <c r="R48" i="2"/>
  <c r="S48" i="2" s="1"/>
  <c r="R50" i="2"/>
  <c r="S50" i="2" s="1"/>
  <c r="K48" i="2"/>
  <c r="R51" i="2"/>
  <c r="S51" i="2" s="1"/>
  <c r="Q53" i="2"/>
  <c r="Q52" i="2"/>
  <c r="Q50" i="2"/>
  <c r="Q49" i="2"/>
  <c r="K53" i="2"/>
  <c r="K52" i="2"/>
  <c r="Q51" i="2"/>
  <c r="K51" i="2"/>
  <c r="K50" i="2"/>
  <c r="K49" i="2"/>
  <c r="F13" i="2" l="1"/>
  <c r="I67" i="2" l="1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66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3" i="2"/>
  <c r="U143" i="2" l="1"/>
  <c r="V143" i="2" s="1"/>
  <c r="U142" i="2"/>
  <c r="V142" i="2" s="1"/>
  <c r="U141" i="2"/>
  <c r="V141" i="2" s="1"/>
  <c r="U140" i="2"/>
  <c r="V140" i="2" s="1"/>
  <c r="U139" i="2"/>
  <c r="V139" i="2" s="1"/>
  <c r="U138" i="2"/>
  <c r="V138" i="2" s="1"/>
  <c r="U137" i="2"/>
  <c r="V137" i="2" s="1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V131" i="2" s="1"/>
  <c r="U130" i="2"/>
  <c r="V130" i="2" s="1"/>
  <c r="U129" i="2"/>
  <c r="V129" i="2" s="1"/>
  <c r="U128" i="2"/>
  <c r="V128" i="2" s="1"/>
  <c r="U127" i="2"/>
  <c r="V127" i="2" s="1"/>
  <c r="U126" i="2"/>
  <c r="V126" i="2" s="1"/>
  <c r="U125" i="2"/>
  <c r="V125" i="2" s="1"/>
  <c r="U124" i="2"/>
  <c r="V124" i="2" s="1"/>
  <c r="U123" i="2"/>
  <c r="V123" i="2" s="1"/>
  <c r="U122" i="2"/>
  <c r="V122" i="2" s="1"/>
  <c r="U121" i="2"/>
  <c r="V121" i="2" s="1"/>
  <c r="U120" i="2"/>
  <c r="V120" i="2" s="1"/>
  <c r="U119" i="2"/>
  <c r="V119" i="2" s="1"/>
  <c r="U118" i="2"/>
  <c r="V118" i="2" s="1"/>
  <c r="U117" i="2"/>
  <c r="V117" i="2" s="1"/>
  <c r="U105" i="2"/>
  <c r="V105" i="2" s="1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 s="1"/>
  <c r="U82" i="2"/>
  <c r="V82" i="2" s="1"/>
  <c r="U81" i="2"/>
  <c r="V81" i="2" s="1"/>
  <c r="U80" i="2"/>
  <c r="V80" i="2" s="1"/>
  <c r="U79" i="2"/>
  <c r="V79" i="2" s="1"/>
  <c r="U78" i="2"/>
  <c r="V78" i="2" s="1"/>
  <c r="U77" i="2"/>
  <c r="V77" i="2" s="1"/>
  <c r="U76" i="2"/>
  <c r="V76" i="2" s="1"/>
  <c r="U75" i="2"/>
  <c r="V75" i="2" s="1"/>
  <c r="U74" i="2"/>
  <c r="V74" i="2" s="1"/>
  <c r="U73" i="2"/>
  <c r="V73" i="2" s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44" i="2"/>
  <c r="V44" i="2" s="1"/>
  <c r="U43" i="2"/>
  <c r="V43" i="2" s="1"/>
  <c r="U42" i="2"/>
  <c r="V42" i="2" s="1"/>
  <c r="U41" i="2"/>
  <c r="V41" i="2" s="1"/>
  <c r="U40" i="2"/>
  <c r="V40" i="2" s="1"/>
  <c r="U39" i="2"/>
  <c r="V39" i="2" s="1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 s="1"/>
  <c r="U32" i="2"/>
  <c r="V32" i="2" s="1"/>
  <c r="U31" i="2"/>
  <c r="V31" i="2" s="1"/>
  <c r="U30" i="2"/>
  <c r="V30" i="2" s="1"/>
  <c r="U29" i="2"/>
  <c r="V29" i="2" s="1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U17" i="2"/>
  <c r="V17" i="2" s="1"/>
  <c r="U16" i="2"/>
  <c r="V16" i="2" s="1"/>
  <c r="U15" i="2"/>
  <c r="V15" i="2" s="1"/>
  <c r="U14" i="2"/>
  <c r="V14" i="2" s="1"/>
  <c r="U13" i="2"/>
  <c r="V13" i="2" s="1"/>
  <c r="P83" i="2"/>
  <c r="R83" i="2" s="1"/>
  <c r="S83" i="2" s="1"/>
  <c r="P84" i="2"/>
  <c r="R84" i="2" s="1"/>
  <c r="S84" i="2" s="1"/>
  <c r="P85" i="2"/>
  <c r="P86" i="2"/>
  <c r="R86" i="2" s="1"/>
  <c r="S86" i="2" s="1"/>
  <c r="Q86" i="2"/>
  <c r="P82" i="2"/>
  <c r="K83" i="2"/>
  <c r="Q85" i="2"/>
  <c r="F151" i="2"/>
  <c r="G144" i="2"/>
  <c r="D144" i="2"/>
  <c r="P142" i="2"/>
  <c r="I142" i="2"/>
  <c r="Q142" i="2" s="1"/>
  <c r="F142" i="2"/>
  <c r="P141" i="2"/>
  <c r="I141" i="2"/>
  <c r="Q141" i="2" s="1"/>
  <c r="F141" i="2"/>
  <c r="P140" i="2"/>
  <c r="I140" i="2"/>
  <c r="K140" i="2" s="1"/>
  <c r="F140" i="2"/>
  <c r="P139" i="2"/>
  <c r="I139" i="2"/>
  <c r="K139" i="2" s="1"/>
  <c r="F139" i="2"/>
  <c r="P138" i="2"/>
  <c r="I138" i="2"/>
  <c r="F138" i="2"/>
  <c r="P137" i="2"/>
  <c r="I137" i="2"/>
  <c r="F137" i="2"/>
  <c r="P136" i="2"/>
  <c r="I136" i="2"/>
  <c r="K136" i="2" s="1"/>
  <c r="F136" i="2"/>
  <c r="P135" i="2"/>
  <c r="I135" i="2"/>
  <c r="F135" i="2"/>
  <c r="P134" i="2"/>
  <c r="I134" i="2"/>
  <c r="K134" i="2" s="1"/>
  <c r="F134" i="2"/>
  <c r="P133" i="2"/>
  <c r="I133" i="2"/>
  <c r="K133" i="2" s="1"/>
  <c r="F133" i="2"/>
  <c r="P132" i="2"/>
  <c r="I132" i="2"/>
  <c r="Q132" i="2" s="1"/>
  <c r="F132" i="2"/>
  <c r="P131" i="2"/>
  <c r="I131" i="2"/>
  <c r="K131" i="2" s="1"/>
  <c r="F131" i="2"/>
  <c r="P130" i="2"/>
  <c r="I130" i="2"/>
  <c r="Q130" i="2" s="1"/>
  <c r="F130" i="2"/>
  <c r="P129" i="2"/>
  <c r="I129" i="2"/>
  <c r="K129" i="2" s="1"/>
  <c r="F129" i="2"/>
  <c r="P128" i="2"/>
  <c r="I128" i="2"/>
  <c r="K128" i="2" s="1"/>
  <c r="F128" i="2"/>
  <c r="P127" i="2"/>
  <c r="I127" i="2"/>
  <c r="K127" i="2" s="1"/>
  <c r="F127" i="2"/>
  <c r="P126" i="2"/>
  <c r="I126" i="2"/>
  <c r="K126" i="2" s="1"/>
  <c r="F126" i="2"/>
  <c r="P125" i="2"/>
  <c r="I125" i="2"/>
  <c r="Q125" i="2" s="1"/>
  <c r="F125" i="2"/>
  <c r="P124" i="2"/>
  <c r="I124" i="2"/>
  <c r="Q124" i="2" s="1"/>
  <c r="F124" i="2"/>
  <c r="P123" i="2"/>
  <c r="I123" i="2"/>
  <c r="Q123" i="2" s="1"/>
  <c r="F123" i="2"/>
  <c r="P122" i="2"/>
  <c r="I122" i="2"/>
  <c r="K122" i="2" s="1"/>
  <c r="F122" i="2"/>
  <c r="P121" i="2"/>
  <c r="I121" i="2"/>
  <c r="K121" i="2" s="1"/>
  <c r="F121" i="2"/>
  <c r="P120" i="2"/>
  <c r="I120" i="2"/>
  <c r="Q120" i="2" s="1"/>
  <c r="F120" i="2"/>
  <c r="P119" i="2"/>
  <c r="I119" i="2"/>
  <c r="F119" i="2"/>
  <c r="P118" i="2"/>
  <c r="I118" i="2"/>
  <c r="K118" i="2" s="1"/>
  <c r="F118" i="2"/>
  <c r="P117" i="2"/>
  <c r="I117" i="2"/>
  <c r="K117" i="2" s="1"/>
  <c r="F117" i="2"/>
  <c r="G107" i="2"/>
  <c r="D107" i="2"/>
  <c r="P105" i="2"/>
  <c r="R105" i="2" s="1"/>
  <c r="S105" i="2" s="1"/>
  <c r="F105" i="2"/>
  <c r="P104" i="2"/>
  <c r="K104" i="2"/>
  <c r="F104" i="2"/>
  <c r="P103" i="2"/>
  <c r="K103" i="2"/>
  <c r="Q103" i="2"/>
  <c r="F103" i="2"/>
  <c r="P102" i="2"/>
  <c r="R102" i="2" s="1"/>
  <c r="S102" i="2" s="1"/>
  <c r="K102" i="2"/>
  <c r="F102" i="2"/>
  <c r="P101" i="2"/>
  <c r="Q101" i="2"/>
  <c r="K101" i="2"/>
  <c r="F101" i="2"/>
  <c r="P100" i="2"/>
  <c r="F100" i="2"/>
  <c r="P99" i="2"/>
  <c r="R99" i="2" s="1"/>
  <c r="S99" i="2" s="1"/>
  <c r="F99" i="2"/>
  <c r="P98" i="2"/>
  <c r="R98" i="2" s="1"/>
  <c r="S98" i="2" s="1"/>
  <c r="Q98" i="2"/>
  <c r="F98" i="2"/>
  <c r="P97" i="2"/>
  <c r="R97" i="2" s="1"/>
  <c r="S97" i="2" s="1"/>
  <c r="K97" i="2"/>
  <c r="F97" i="2"/>
  <c r="K96" i="2"/>
  <c r="P96" i="2"/>
  <c r="R96" i="2" s="1"/>
  <c r="S96" i="2" s="1"/>
  <c r="F96" i="2"/>
  <c r="P95" i="2"/>
  <c r="F95" i="2"/>
  <c r="P94" i="2"/>
  <c r="R94" i="2" s="1"/>
  <c r="S94" i="2" s="1"/>
  <c r="K94" i="2"/>
  <c r="F94" i="2"/>
  <c r="P93" i="2"/>
  <c r="K93" i="2"/>
  <c r="Q93" i="2"/>
  <c r="F93" i="2"/>
  <c r="P92" i="2"/>
  <c r="R92" i="2" s="1"/>
  <c r="S92" i="2" s="1"/>
  <c r="F92" i="2"/>
  <c r="P91" i="2"/>
  <c r="R91" i="2" s="1"/>
  <c r="S91" i="2" s="1"/>
  <c r="F91" i="2"/>
  <c r="P90" i="2"/>
  <c r="R90" i="2" s="1"/>
  <c r="S90" i="2" s="1"/>
  <c r="F90" i="2"/>
  <c r="P89" i="2"/>
  <c r="F89" i="2"/>
  <c r="P88" i="2"/>
  <c r="R88" i="2" s="1"/>
  <c r="S88" i="2" s="1"/>
  <c r="Q88" i="2"/>
  <c r="K88" i="2"/>
  <c r="F88" i="2"/>
  <c r="P87" i="2"/>
  <c r="R87" i="2" s="1"/>
  <c r="S87" i="2" s="1"/>
  <c r="F87" i="2"/>
  <c r="F86" i="2"/>
  <c r="F85" i="2"/>
  <c r="F84" i="2"/>
  <c r="F83" i="2"/>
  <c r="F82" i="2"/>
  <c r="P81" i="2"/>
  <c r="R81" i="2" s="1"/>
  <c r="S81" i="2" s="1"/>
  <c r="K81" i="2"/>
  <c r="Q81" i="2" s="1"/>
  <c r="F81" i="2"/>
  <c r="P80" i="2"/>
  <c r="R80" i="2" s="1"/>
  <c r="S80" i="2" s="1"/>
  <c r="F80" i="2"/>
  <c r="P79" i="2"/>
  <c r="K79" i="2"/>
  <c r="F79" i="2"/>
  <c r="P78" i="2"/>
  <c r="R78" i="2" s="1"/>
  <c r="S78" i="2" s="1"/>
  <c r="Q78" i="2"/>
  <c r="F78" i="2"/>
  <c r="P77" i="2"/>
  <c r="F77" i="2"/>
  <c r="P76" i="2"/>
  <c r="R76" i="2" s="1"/>
  <c r="S76" i="2" s="1"/>
  <c r="F76" i="2"/>
  <c r="P75" i="2"/>
  <c r="Q75" i="2"/>
  <c r="K75" i="2"/>
  <c r="F75" i="2"/>
  <c r="P74" i="2"/>
  <c r="R74" i="2" s="1"/>
  <c r="S74" i="2" s="1"/>
  <c r="K74" i="2"/>
  <c r="F74" i="2"/>
  <c r="P73" i="2"/>
  <c r="R73" i="2" s="1"/>
  <c r="S73" i="2" s="1"/>
  <c r="Q73" i="2"/>
  <c r="F73" i="2"/>
  <c r="Q72" i="2"/>
  <c r="P72" i="2"/>
  <c r="R72" i="2" s="1"/>
  <c r="S72" i="2" s="1"/>
  <c r="F72" i="2"/>
  <c r="P71" i="2"/>
  <c r="Q71" i="2"/>
  <c r="K71" i="2"/>
  <c r="F71" i="2"/>
  <c r="P70" i="2"/>
  <c r="R70" i="2" s="1"/>
  <c r="S70" i="2" s="1"/>
  <c r="F70" i="2"/>
  <c r="P69" i="2"/>
  <c r="R69" i="2" s="1"/>
  <c r="S69" i="2" s="1"/>
  <c r="K69" i="2"/>
  <c r="Q69" i="2"/>
  <c r="F69" i="2"/>
  <c r="P68" i="2"/>
  <c r="R68" i="2" s="1"/>
  <c r="S68" i="2" s="1"/>
  <c r="F68" i="2"/>
  <c r="P67" i="2"/>
  <c r="R67" i="2" s="1"/>
  <c r="S67" i="2" s="1"/>
  <c r="F67" i="2"/>
  <c r="P66" i="2"/>
  <c r="Q66" i="2"/>
  <c r="F66" i="2"/>
  <c r="P65" i="2"/>
  <c r="I65" i="2"/>
  <c r="F65" i="2"/>
  <c r="G55" i="2"/>
  <c r="D55" i="2"/>
  <c r="P54" i="2"/>
  <c r="P47" i="2"/>
  <c r="I47" i="2"/>
  <c r="K47" i="2" s="1"/>
  <c r="F47" i="2"/>
  <c r="P46" i="2"/>
  <c r="I46" i="2"/>
  <c r="F46" i="2"/>
  <c r="I45" i="2"/>
  <c r="P45" i="2"/>
  <c r="F45" i="2"/>
  <c r="P44" i="2"/>
  <c r="I44" i="2"/>
  <c r="K44" i="2" s="1"/>
  <c r="F44" i="2"/>
  <c r="P43" i="2"/>
  <c r="I43" i="2"/>
  <c r="Q43" i="2" s="1"/>
  <c r="F43" i="2"/>
  <c r="P42" i="2"/>
  <c r="I42" i="2"/>
  <c r="K42" i="2" s="1"/>
  <c r="F42" i="2"/>
  <c r="I41" i="2"/>
  <c r="K41" i="2" s="1"/>
  <c r="P41" i="2"/>
  <c r="F41" i="2"/>
  <c r="P40" i="2"/>
  <c r="I40" i="2"/>
  <c r="K40" i="2" s="1"/>
  <c r="F40" i="2"/>
  <c r="P39" i="2"/>
  <c r="I39" i="2"/>
  <c r="K39" i="2" s="1"/>
  <c r="F39" i="2"/>
  <c r="P38" i="2"/>
  <c r="I38" i="2"/>
  <c r="Q38" i="2" s="1"/>
  <c r="F38" i="2"/>
  <c r="I37" i="2"/>
  <c r="Q37" i="2" s="1"/>
  <c r="P37" i="2"/>
  <c r="F37" i="2"/>
  <c r="I36" i="2"/>
  <c r="P36" i="2"/>
  <c r="F36" i="2"/>
  <c r="P35" i="2"/>
  <c r="I35" i="2"/>
  <c r="F35" i="2"/>
  <c r="P34" i="2"/>
  <c r="I34" i="2"/>
  <c r="Q34" i="2" s="1"/>
  <c r="F34" i="2"/>
  <c r="P33" i="2"/>
  <c r="I33" i="2"/>
  <c r="Q33" i="2" s="1"/>
  <c r="F33" i="2"/>
  <c r="I32" i="2"/>
  <c r="Q32" i="2" s="1"/>
  <c r="P32" i="2"/>
  <c r="F32" i="2"/>
  <c r="P31" i="2"/>
  <c r="R31" i="2" s="1"/>
  <c r="S31" i="2" s="1"/>
  <c r="Q31" i="2"/>
  <c r="F31" i="2"/>
  <c r="R30" i="2"/>
  <c r="S30" i="2" s="1"/>
  <c r="K30" i="2"/>
  <c r="Q30" i="2"/>
  <c r="F30" i="2"/>
  <c r="R29" i="2"/>
  <c r="S29" i="2" s="1"/>
  <c r="K29" i="2"/>
  <c r="F29" i="2"/>
  <c r="K28" i="2"/>
  <c r="F28" i="2"/>
  <c r="F27" i="2"/>
  <c r="P26" i="2"/>
  <c r="Q26" i="2"/>
  <c r="F26" i="2"/>
  <c r="P25" i="2"/>
  <c r="F25" i="2"/>
  <c r="P24" i="2"/>
  <c r="R24" i="2" s="1"/>
  <c r="S24" i="2" s="1"/>
  <c r="K24" i="2"/>
  <c r="F24" i="2"/>
  <c r="P23" i="2"/>
  <c r="F23" i="2"/>
  <c r="P22" i="2"/>
  <c r="R22" i="2" s="1"/>
  <c r="S22" i="2" s="1"/>
  <c r="Q22" i="2"/>
  <c r="K22" i="2"/>
  <c r="F22" i="2"/>
  <c r="P21" i="2"/>
  <c r="R21" i="2" s="1"/>
  <c r="S21" i="2" s="1"/>
  <c r="Q21" i="2"/>
  <c r="K21" i="2"/>
  <c r="F21" i="2"/>
  <c r="P20" i="2"/>
  <c r="R20" i="2" s="1"/>
  <c r="S20" i="2" s="1"/>
  <c r="Q20" i="2"/>
  <c r="K20" i="2"/>
  <c r="F20" i="2"/>
  <c r="P19" i="2"/>
  <c r="R19" i="2" s="1"/>
  <c r="S19" i="2" s="1"/>
  <c r="K19" i="2"/>
  <c r="F19" i="2"/>
  <c r="P18" i="2"/>
  <c r="R18" i="2" s="1"/>
  <c r="S18" i="2" s="1"/>
  <c r="F18" i="2"/>
  <c r="Q17" i="2"/>
  <c r="P17" i="2"/>
  <c r="R17" i="2" s="1"/>
  <c r="S17" i="2" s="1"/>
  <c r="F17" i="2"/>
  <c r="K16" i="2"/>
  <c r="Q16" i="2"/>
  <c r="P16" i="2"/>
  <c r="R16" i="2" s="1"/>
  <c r="S16" i="2" s="1"/>
  <c r="F16" i="2"/>
  <c r="P15" i="2"/>
  <c r="R15" i="2" s="1"/>
  <c r="S15" i="2" s="1"/>
  <c r="Q15" i="2"/>
  <c r="F15" i="2"/>
  <c r="P14" i="2"/>
  <c r="K14" i="2"/>
  <c r="Q14" i="2"/>
  <c r="F14" i="2"/>
  <c r="P13" i="2"/>
  <c r="R13" i="2" s="1"/>
  <c r="S13" i="2" s="1"/>
  <c r="P3" i="2"/>
  <c r="P2" i="2"/>
  <c r="K31" i="2"/>
  <c r="Q92" i="2"/>
  <c r="Q96" i="2"/>
  <c r="Q24" i="2"/>
  <c r="K15" i="2"/>
  <c r="Q83" i="2"/>
  <c r="Q84" i="2"/>
  <c r="K84" i="2"/>
  <c r="Q74" i="2"/>
  <c r="Q68" i="2"/>
  <c r="K72" i="2"/>
  <c r="K73" i="2"/>
  <c r="Q79" i="2"/>
  <c r="K66" i="2"/>
  <c r="Q102" i="2"/>
  <c r="Q19" i="2"/>
  <c r="K68" i="2"/>
  <c r="Q25" i="2"/>
  <c r="K25" i="2"/>
  <c r="Q28" i="2"/>
  <c r="Q70" i="2"/>
  <c r="K70" i="2"/>
  <c r="K26" i="2"/>
  <c r="K78" i="2"/>
  <c r="K18" i="2"/>
  <c r="Q18" i="2"/>
  <c r="K90" i="2"/>
  <c r="Q90" i="2"/>
  <c r="Q91" i="2"/>
  <c r="K91" i="2"/>
  <c r="K92" i="2"/>
  <c r="Q95" i="2"/>
  <c r="K95" i="2"/>
  <c r="K105" i="2"/>
  <c r="Q105" i="2"/>
  <c r="Q97" i="2"/>
  <c r="Q29" i="2"/>
  <c r="K17" i="2"/>
  <c r="Q67" i="2"/>
  <c r="K67" i="2"/>
  <c r="K99" i="2"/>
  <c r="Q99" i="2"/>
  <c r="K98" i="2"/>
  <c r="K80" i="2"/>
  <c r="Q80" i="2"/>
  <c r="R46" i="2" l="1"/>
  <c r="S46" i="2" s="1"/>
  <c r="R47" i="2"/>
  <c r="S47" i="2" s="1"/>
  <c r="K38" i="2"/>
  <c r="Q121" i="2"/>
  <c r="K125" i="2"/>
  <c r="R123" i="2"/>
  <c r="S123" i="2" s="1"/>
  <c r="K32" i="2"/>
  <c r="R39" i="2"/>
  <c r="S39" i="2" s="1"/>
  <c r="K141" i="2"/>
  <c r="R32" i="2"/>
  <c r="S32" i="2" s="1"/>
  <c r="Q42" i="2"/>
  <c r="R44" i="2"/>
  <c r="S44" i="2" s="1"/>
  <c r="Q47" i="2"/>
  <c r="R65" i="2"/>
  <c r="S65" i="2" s="1"/>
  <c r="R140" i="2"/>
  <c r="S140" i="2" s="1"/>
  <c r="R141" i="2"/>
  <c r="S141" i="2" s="1"/>
  <c r="K65" i="2"/>
  <c r="R117" i="2"/>
  <c r="S117" i="2" s="1"/>
  <c r="Q128" i="2"/>
  <c r="Q129" i="2"/>
  <c r="R34" i="2"/>
  <c r="S34" i="2" s="1"/>
  <c r="Q117" i="2"/>
  <c r="R122" i="2"/>
  <c r="S122" i="2" s="1"/>
  <c r="R124" i="2"/>
  <c r="S124" i="2" s="1"/>
  <c r="Q126" i="2"/>
  <c r="R127" i="2"/>
  <c r="S127" i="2" s="1"/>
  <c r="R129" i="2"/>
  <c r="S129" i="2" s="1"/>
  <c r="R135" i="2"/>
  <c r="S135" i="2" s="1"/>
  <c r="R137" i="2"/>
  <c r="S137" i="2" s="1"/>
  <c r="K124" i="2"/>
  <c r="Q65" i="2"/>
  <c r="Q39" i="2"/>
  <c r="Q122" i="2"/>
  <c r="R142" i="2"/>
  <c r="S142" i="2" s="1"/>
  <c r="R136" i="2"/>
  <c r="S136" i="2" s="1"/>
  <c r="Q136" i="2"/>
  <c r="R134" i="2"/>
  <c r="S134" i="2" s="1"/>
  <c r="K130" i="2"/>
  <c r="Q40" i="2"/>
  <c r="R120" i="2"/>
  <c r="S120" i="2" s="1"/>
  <c r="Q139" i="2"/>
  <c r="K43" i="2"/>
  <c r="R43" i="2"/>
  <c r="S43" i="2" s="1"/>
  <c r="R36" i="2"/>
  <c r="S36" i="2" s="1"/>
  <c r="R45" i="2"/>
  <c r="S45" i="2" s="1"/>
  <c r="Q131" i="2"/>
  <c r="Q133" i="2"/>
  <c r="R133" i="2"/>
  <c r="S133" i="2" s="1"/>
  <c r="K37" i="2"/>
  <c r="K132" i="2"/>
  <c r="Q134" i="2"/>
  <c r="K120" i="2"/>
  <c r="K33" i="2"/>
  <c r="Q127" i="2"/>
  <c r="R139" i="2"/>
  <c r="S139" i="2" s="1"/>
  <c r="Q44" i="2"/>
  <c r="K45" i="2"/>
  <c r="R38" i="2"/>
  <c r="S38" i="2" s="1"/>
  <c r="K34" i="2"/>
  <c r="R41" i="2"/>
  <c r="S41" i="2" s="1"/>
  <c r="Q41" i="2"/>
  <c r="Q45" i="2"/>
  <c r="R37" i="2"/>
  <c r="S37" i="2" s="1"/>
  <c r="V55" i="2"/>
  <c r="V147" i="2" s="1"/>
  <c r="Q118" i="2"/>
  <c r="K86" i="2"/>
  <c r="K137" i="2"/>
  <c r="Q137" i="2"/>
  <c r="Q46" i="2"/>
  <c r="K46" i="2"/>
  <c r="K100" i="2"/>
  <c r="Q100" i="2"/>
  <c r="Q138" i="2"/>
  <c r="K138" i="2"/>
  <c r="Q82" i="2"/>
  <c r="K82" i="2"/>
  <c r="R26" i="2"/>
  <c r="S26" i="2" s="1"/>
  <c r="R100" i="2"/>
  <c r="S100" i="2" s="1"/>
  <c r="R138" i="2"/>
  <c r="S138" i="2" s="1"/>
  <c r="R82" i="2"/>
  <c r="S82" i="2" s="1"/>
  <c r="R131" i="2"/>
  <c r="S131" i="2" s="1"/>
  <c r="Q13" i="2"/>
  <c r="K13" i="2"/>
  <c r="R75" i="2"/>
  <c r="S75" i="2" s="1"/>
  <c r="R93" i="2"/>
  <c r="S93" i="2" s="1"/>
  <c r="R118" i="2"/>
  <c r="S118" i="2" s="1"/>
  <c r="Q27" i="2"/>
  <c r="K27" i="2"/>
  <c r="R33" i="2"/>
  <c r="S33" i="2" s="1"/>
  <c r="R40" i="2"/>
  <c r="S40" i="2" s="1"/>
  <c r="R27" i="2"/>
  <c r="S27" i="2" s="1"/>
  <c r="K119" i="2"/>
  <c r="Q119" i="2"/>
  <c r="R126" i="2"/>
  <c r="S126" i="2" s="1"/>
  <c r="R132" i="2"/>
  <c r="S132" i="2" s="1"/>
  <c r="Q94" i="2"/>
  <c r="Q76" i="2"/>
  <c r="K76" i="2"/>
  <c r="R101" i="2"/>
  <c r="S101" i="2" s="1"/>
  <c r="R119" i="2"/>
  <c r="S119" i="2" s="1"/>
  <c r="R14" i="2"/>
  <c r="S14" i="2" s="1"/>
  <c r="K85" i="2"/>
  <c r="R125" i="2"/>
  <c r="S125" i="2" s="1"/>
  <c r="K87" i="2"/>
  <c r="Q87" i="2"/>
  <c r="R28" i="2"/>
  <c r="S28" i="2" s="1"/>
  <c r="Q77" i="2"/>
  <c r="K77" i="2"/>
  <c r="R85" i="2"/>
  <c r="S85" i="2" s="1"/>
  <c r="R77" i="2"/>
  <c r="S77" i="2" s="1"/>
  <c r="R95" i="2"/>
  <c r="S95" i="2" s="1"/>
  <c r="V107" i="2"/>
  <c r="V148" i="2" s="1"/>
  <c r="K35" i="2"/>
  <c r="Q35" i="2"/>
  <c r="V144" i="2"/>
  <c r="V149" i="2" s="1"/>
  <c r="R35" i="2"/>
  <c r="S35" i="2" s="1"/>
  <c r="Q36" i="2"/>
  <c r="K36" i="2"/>
  <c r="K89" i="2"/>
  <c r="Q89" i="2"/>
  <c r="R89" i="2"/>
  <c r="S89" i="2" s="1"/>
  <c r="Q104" i="2"/>
  <c r="R23" i="2"/>
  <c r="S23" i="2" s="1"/>
  <c r="R79" i="2"/>
  <c r="S79" i="2" s="1"/>
  <c r="Q135" i="2"/>
  <c r="K135" i="2"/>
  <c r="R42" i="2"/>
  <c r="S42" i="2" s="1"/>
  <c r="R71" i="2"/>
  <c r="S71" i="2" s="1"/>
  <c r="R103" i="2"/>
  <c r="S103" i="2" s="1"/>
  <c r="R121" i="2"/>
  <c r="S121" i="2" s="1"/>
  <c r="K23" i="2"/>
  <c r="Q23" i="2"/>
  <c r="R104" i="2"/>
  <c r="S104" i="2" s="1"/>
  <c r="R128" i="2"/>
  <c r="S128" i="2" s="1"/>
  <c r="K142" i="2"/>
  <c r="R130" i="2"/>
  <c r="S130" i="2" s="1"/>
  <c r="K123" i="2"/>
  <c r="R25" i="2"/>
  <c r="S25" i="2" s="1"/>
  <c r="Q140" i="2"/>
  <c r="R66" i="2"/>
  <c r="S66" i="2" s="1"/>
  <c r="K144" i="2" l="1"/>
  <c r="J149" i="2" s="1"/>
  <c r="S144" i="2"/>
  <c r="S149" i="2" s="1"/>
  <c r="K107" i="2"/>
  <c r="J148" i="2" s="1"/>
  <c r="R144" i="2"/>
  <c r="R149" i="2" s="1"/>
  <c r="Q107" i="2"/>
  <c r="Q148" i="2" s="1"/>
  <c r="R55" i="2"/>
  <c r="R147" i="2" s="1"/>
  <c r="S55" i="2"/>
  <c r="S147" i="2" s="1"/>
  <c r="Q144" i="2"/>
  <c r="Q149" i="2" s="1"/>
  <c r="R107" i="2"/>
  <c r="R148" i="2" s="1"/>
  <c r="K55" i="2"/>
  <c r="J147" i="2" s="1"/>
  <c r="V151" i="2"/>
  <c r="S107" i="2"/>
  <c r="S148" i="2" s="1"/>
  <c r="Q55" i="2"/>
  <c r="Q147" i="2" s="1"/>
  <c r="J151" i="2" l="1"/>
  <c r="J154" i="2" s="1"/>
  <c r="D158" i="2" s="1"/>
  <c r="Q151" i="2"/>
  <c r="Q153" i="2" s="1"/>
  <c r="R151" i="2"/>
  <c r="R153" i="2" s="1"/>
  <c r="S151" i="2"/>
  <c r="S153" i="2" s="1"/>
</calcChain>
</file>

<file path=xl/sharedStrings.xml><?xml version="1.0" encoding="utf-8"?>
<sst xmlns="http://schemas.openxmlformats.org/spreadsheetml/2006/main" count="2705" uniqueCount="281">
  <si>
    <t>P.Č.</t>
  </si>
  <si>
    <t>Poč. stav</t>
  </si>
  <si>
    <t>Názov  tovaru</t>
  </si>
  <si>
    <t>Celkom:</t>
  </si>
  <si>
    <t>Strana 1:</t>
  </si>
  <si>
    <t>Strana 2:</t>
  </si>
  <si>
    <t>Stávková:</t>
  </si>
  <si>
    <t>Refil:</t>
  </si>
  <si>
    <t>Výdavky:</t>
  </si>
  <si>
    <t>Tržba</t>
  </si>
  <si>
    <t>Denný sumár</t>
  </si>
  <si>
    <t>Zisk</t>
  </si>
  <si>
    <t>Zisk po zdanení</t>
  </si>
  <si>
    <t>Denný predaj</t>
  </si>
  <si>
    <t>Spolu</t>
  </si>
  <si>
    <t>Denný príjem</t>
  </si>
  <si>
    <t>Nákupná cena</t>
  </si>
  <si>
    <t>Predajná cena</t>
  </si>
  <si>
    <r>
      <t xml:space="preserve">Cena </t>
    </r>
    <r>
      <rPr>
        <b/>
        <sz val="11"/>
        <color theme="1"/>
        <rFont val="Calibri"/>
        <family val="2"/>
        <charset val="238"/>
      </rPr>
      <t>€</t>
    </r>
  </si>
  <si>
    <r>
      <t xml:space="preserve">Suma celkom </t>
    </r>
    <r>
      <rPr>
        <b/>
        <sz val="11"/>
        <color theme="1"/>
        <rFont val="Calibri"/>
        <family val="2"/>
        <charset val="238"/>
      </rPr>
      <t>€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</si>
  <si>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</si>
  <si>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</si>
  <si>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</si>
  <si>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</si>
  <si>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</si>
  <si>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</si>
  <si>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</si>
  <si>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</si>
  <si>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</si>
  <si>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</si>
  <si>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</si>
  <si>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</si>
  <si>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</si>
  <si>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</si>
  <si>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</si>
  <si>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</si>
  <si>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</si>
  <si>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</si>
  <si>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</si>
  <si>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</si>
  <si>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</si>
  <si>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</si>
  <si>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</si>
  <si>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</si>
  <si>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</si>
  <si>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</si>
  <si>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</si>
  <si>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</si>
  <si>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</si>
  <si>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</si>
  <si>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</si>
  <si>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</si>
  <si>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</si>
  <si>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</si>
  <si>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</si>
  <si>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</si>
  <si>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</si>
  <si>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</si>
  <si>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</si>
  <si>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</si>
  <si>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</si>
  <si>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</si>
  <si>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</si>
  <si>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</si>
  <si>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</si>
  <si>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</si>
  <si>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</si>
  <si>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</si>
  <si>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</si>
  <si>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</si>
  <si>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</si>
  <si>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</si>
  <si>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</si>
  <si>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</si>
  <si>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</si>
  <si>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54.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</si>
  <si>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</si>
  <si>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</si>
  <si>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</si>
  <si>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</si>
  <si>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</si>
  <si>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</si>
  <si>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</si>
  <si>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</si>
  <si>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</si>
  <si>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</si>
  <si>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</si>
  <si>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Zostatok v sklade</t>
  </si>
  <si>
    <t>Meno:</t>
  </si>
  <si>
    <t>Dátum: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</si>
  <si>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</si>
  <si>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</si>
  <si>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</si>
  <si>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</si>
  <si>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</si>
  <si>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</si>
  <si>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</si>
  <si>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</si>
  <si>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</si>
  <si>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</si>
  <si>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</si>
  <si>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</si>
  <si>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</si>
  <si>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</si>
  <si>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</si>
  <si>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</si>
  <si>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</si>
  <si>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</si>
  <si>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</si>
  <si>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</si>
  <si>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</si>
  <si>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</si>
  <si>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</si>
  <si>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</si>
  <si>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</si>
  <si>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</si>
  <si>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</si>
  <si>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</si>
  <si>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</si>
  <si>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</si>
  <si>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</si>
  <si>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</si>
  <si>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</si>
  <si>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Strana 3:</t>
  </si>
  <si>
    <t>Celkom :</t>
  </si>
  <si>
    <t>Spolu:</t>
  </si>
  <si>
    <t>Strana 1</t>
  </si>
  <si>
    <t>Strana 2</t>
  </si>
  <si>
    <t>Strana 3</t>
  </si>
  <si>
    <t>101.</t>
  </si>
  <si>
    <t>102.</t>
  </si>
  <si>
    <t>103.</t>
  </si>
  <si>
    <t>rozdiel:</t>
  </si>
  <si>
    <t>Zostatok hotovosť:</t>
  </si>
  <si>
    <t>J.M.</t>
  </si>
  <si>
    <t>l.</t>
  </si>
  <si>
    <t>ks.</t>
  </si>
  <si>
    <t>gr.</t>
  </si>
  <si>
    <t>Názov tovaru</t>
  </si>
  <si>
    <t>Sklad</t>
  </si>
  <si>
    <t>Predajňa</t>
  </si>
  <si>
    <t>Mesačný sumár</t>
  </si>
  <si>
    <t>Šipulová</t>
  </si>
  <si>
    <t>Juniorka</t>
  </si>
  <si>
    <t>Zostatok v krčme</t>
  </si>
  <si>
    <t>Suma tovaru</t>
  </si>
  <si>
    <t>Za tovar:</t>
  </si>
  <si>
    <t>vyučtovanie December  2017</t>
  </si>
  <si>
    <t>vyučtovanie  November 2017</t>
  </si>
  <si>
    <t>vyučtovanie Október 2018</t>
  </si>
  <si>
    <t xml:space="preserve">vyučtovanie Oktober 2017 </t>
  </si>
  <si>
    <t>vyučtovanie September 2018</t>
  </si>
  <si>
    <t>vyučtovanie September 2017</t>
  </si>
  <si>
    <t>vyučtovanie August 2018</t>
  </si>
  <si>
    <t>vyučtovanie August 2017</t>
  </si>
  <si>
    <t>vyučtovanie Júl 2018</t>
  </si>
  <si>
    <t>vyučtovanie Júl 2017</t>
  </si>
  <si>
    <t>vyučtovanie Jún 2018</t>
  </si>
  <si>
    <t>vyučtovanie Jún 2017</t>
  </si>
  <si>
    <t>vyučtovanie Máj 2018</t>
  </si>
  <si>
    <t xml:space="preserve">vyučtovanie  Máj 2017 </t>
  </si>
  <si>
    <t>vyučtovanie Apríl 2018</t>
  </si>
  <si>
    <t>vyučtovanie  Apríl 2017</t>
  </si>
  <si>
    <t>vyučtovanie Marec 2018</t>
  </si>
  <si>
    <t>vyučtovanie Marec 2017</t>
  </si>
  <si>
    <t>vyučtovanie Február 2018</t>
  </si>
  <si>
    <t>vyučtovanie  Február 2017</t>
  </si>
  <si>
    <t>vyučtovanie Január 2018</t>
  </si>
  <si>
    <t>vyučtovanie  Január 2017</t>
  </si>
  <si>
    <t>vyučtovanie  december 2016</t>
  </si>
  <si>
    <t>Vyučtovanie 2018</t>
  </si>
  <si>
    <t>Vyučtovanie 2017</t>
  </si>
  <si>
    <t>Vyučtovanie 2016</t>
  </si>
  <si>
    <r>
      <t>Pernštejn čap. 10</t>
    </r>
    <r>
      <rPr>
        <b/>
        <sz val="12"/>
        <color theme="1"/>
        <rFont val="Calibri"/>
        <family val="2"/>
        <charset val="238"/>
      </rPr>
      <t>˚</t>
    </r>
  </si>
  <si>
    <t>Radler čap.</t>
  </si>
  <si>
    <t>Šariš 10˚ fľaša</t>
  </si>
  <si>
    <t>Kozel 10˚ fľaša</t>
  </si>
  <si>
    <t>Gambrinus fľaša</t>
  </si>
  <si>
    <r>
      <t>Plzeň 12</t>
    </r>
    <r>
      <rPr>
        <b/>
        <sz val="12"/>
        <color theme="1"/>
        <rFont val="Calibri"/>
        <family val="2"/>
        <charset val="238"/>
      </rPr>
      <t>˚</t>
    </r>
    <r>
      <rPr>
        <b/>
        <sz val="12"/>
        <color theme="1"/>
        <rFont val="Calibri"/>
        <family val="2"/>
        <charset val="238"/>
        <scheme val="minor"/>
      </rPr>
      <t xml:space="preserve"> fľaša</t>
    </r>
  </si>
  <si>
    <t>Gambrinus plech.</t>
  </si>
  <si>
    <t>Víno biele</t>
  </si>
  <si>
    <t>Víno červené</t>
  </si>
  <si>
    <t>Vodka</t>
  </si>
  <si>
    <t>Borovička</t>
  </si>
  <si>
    <t>Koniferka</t>
  </si>
  <si>
    <t>RUM</t>
  </si>
  <si>
    <t>Hruška</t>
  </si>
  <si>
    <t>Spišská borovička</t>
  </si>
  <si>
    <t>Trenčianské hradné</t>
  </si>
  <si>
    <t>Karpatská horká</t>
  </si>
  <si>
    <t>Vodka Peach</t>
  </si>
  <si>
    <t>Becherovka</t>
  </si>
  <si>
    <t>Fernet</t>
  </si>
  <si>
    <t>Slivka</t>
  </si>
  <si>
    <t>Bošácka slivovica</t>
  </si>
  <si>
    <t>Karpatská KB</t>
  </si>
  <si>
    <t>Fernet Citrus</t>
  </si>
  <si>
    <t>Pepermint</t>
  </si>
  <si>
    <t>Nicolaus vodka</t>
  </si>
  <si>
    <t>Captain Morgan</t>
  </si>
  <si>
    <t>PEPSI + 7UP 0,5l</t>
  </si>
  <si>
    <t>Sprite +Tonic</t>
  </si>
  <si>
    <t>Minerálka 0,5l</t>
  </si>
  <si>
    <t>Kofola 0,5l</t>
  </si>
  <si>
    <t>Džús krabička</t>
  </si>
  <si>
    <t>Energetický nápoj</t>
  </si>
  <si>
    <t>Minerálka 2l</t>
  </si>
  <si>
    <t>Relax džús fľaška</t>
  </si>
  <si>
    <t>Ďžús nalievaný</t>
  </si>
  <si>
    <t>Toma</t>
  </si>
  <si>
    <t>HELLO Jupík</t>
  </si>
  <si>
    <t>COCA COLA</t>
  </si>
  <si>
    <t>Vinea</t>
  </si>
  <si>
    <t>ALOE VERA</t>
  </si>
  <si>
    <t>Káva turecká</t>
  </si>
  <si>
    <t>Nescafé 3v1</t>
  </si>
  <si>
    <t>Čaj</t>
  </si>
  <si>
    <t>Mlieko do kávy</t>
  </si>
  <si>
    <t>Cukor HB</t>
  </si>
  <si>
    <t>Golden</t>
  </si>
  <si>
    <t>Mars</t>
  </si>
  <si>
    <t>West</t>
  </si>
  <si>
    <t>Hyg. vreckovky</t>
  </si>
  <si>
    <t>Zapaľovač</t>
  </si>
  <si>
    <t>Zápalky</t>
  </si>
  <si>
    <t>Kinderko</t>
  </si>
  <si>
    <t>Horalka</t>
  </si>
  <si>
    <t>Kávenky</t>
  </si>
  <si>
    <t>Kinder čokoláda</t>
  </si>
  <si>
    <t>3-BIT</t>
  </si>
  <si>
    <t>Banán</t>
  </si>
  <si>
    <t>Margot</t>
  </si>
  <si>
    <t>Lízatko 2</t>
  </si>
  <si>
    <t>Mila</t>
  </si>
  <si>
    <t>Lízatko</t>
  </si>
  <si>
    <t>Chipsy</t>
  </si>
  <si>
    <t>Tofife</t>
  </si>
  <si>
    <t>Milka čok.</t>
  </si>
  <si>
    <t>Tyčinky DRU</t>
  </si>
  <si>
    <t>Arašidy</t>
  </si>
  <si>
    <t>TIC-TAC</t>
  </si>
  <si>
    <t>Žuvažky plátky</t>
  </si>
  <si>
    <t>Žuvažky dražé</t>
  </si>
  <si>
    <t>Žuvačky guličky</t>
  </si>
  <si>
    <t>Chrumky</t>
  </si>
  <si>
    <t xml:space="preserve">Vyučtovanie výčapu </t>
  </si>
  <si>
    <t>Pernštejn čap. 10˚</t>
  </si>
  <si>
    <t>Plzeň 12˚ fľaša</t>
  </si>
  <si>
    <t>vyučtovanie November 2018</t>
  </si>
  <si>
    <t>Hermanová</t>
  </si>
  <si>
    <t xml:space="preserve">vyuctovanie December 2018 </t>
  </si>
  <si>
    <t>Tlač vyučtovaný:</t>
  </si>
  <si>
    <t>Limo 0,33l fľaša</t>
  </si>
  <si>
    <t>/2019</t>
  </si>
  <si>
    <t>104.</t>
  </si>
  <si>
    <t>105.</t>
  </si>
  <si>
    <t>106.</t>
  </si>
  <si>
    <t>107.</t>
  </si>
  <si>
    <t>108.</t>
  </si>
  <si>
    <t>Práznde sudy</t>
  </si>
  <si>
    <t>Práznde fľaše</t>
  </si>
  <si>
    <t>Inventár</t>
  </si>
  <si>
    <t>Evidencia skladu 2019</t>
  </si>
  <si>
    <t>Malinovka čap.</t>
  </si>
  <si>
    <t>Birell nealko fľaša</t>
  </si>
  <si>
    <t>Hotovosť:</t>
  </si>
  <si>
    <t>Hašlerky</t>
  </si>
  <si>
    <t>Petra 3,40€</t>
  </si>
  <si>
    <t>Malboro 3,70€</t>
  </si>
  <si>
    <r>
      <t>LM 3,40</t>
    </r>
    <r>
      <rPr>
        <b/>
        <sz val="12"/>
        <color theme="1"/>
        <rFont val="Calibri"/>
        <family val="2"/>
        <charset val="238"/>
      </rPr>
      <t>€</t>
    </r>
  </si>
  <si>
    <t>Malboro 4,00€</t>
  </si>
  <si>
    <t>LM 3,40€</t>
  </si>
  <si>
    <t>Zisk bez výdavkov:</t>
  </si>
  <si>
    <t>Mesačný  príjem</t>
  </si>
  <si>
    <t>Mesačný   predaj</t>
  </si>
  <si>
    <t>Mesačný nákup celkom</t>
  </si>
  <si>
    <t xml:space="preserve">Mesačný predaj     celkom </t>
  </si>
  <si>
    <r>
      <t xml:space="preserve">Cena </t>
    </r>
    <r>
      <rPr>
        <b/>
        <sz val="12"/>
        <color theme="1"/>
        <rFont val="Calibri"/>
        <family val="2"/>
        <charset val="238"/>
      </rPr>
      <t>€</t>
    </r>
  </si>
  <si>
    <t>Apríl</t>
  </si>
  <si>
    <t>Jún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</si>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</sst>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EUR&quot;* #,##0.00_);_(&quot;EUR&quot;* \(#,##0.00\);_(&quot;EUR&quot;* &quot;-&quot;??_);_(@_)"/>
    <numFmt numFmtId="165" formatCode="#,##0.00\ &quot;€&quot;"/>
    <numFmt numFmtId="166" formatCode="_-* #,##0.000\ [$€-1]_-;\-* #,##0.000\ [$€-1]_-;_-* &quot;-&quot;??\ [$€-1]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Baskerville Old Face"/>
      <family val="1"/>
    </font>
    <font>
      <b/>
      <i/>
      <sz val="11"/>
      <color rgb="FF000000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FF00"/>
      <name val="Calibri"/>
      <family val="2"/>
      <charset val="238"/>
      <scheme val="minor"/>
    </font>
    <font>
      <b/>
      <sz val="12"/>
      <color rgb="FF10FC2C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type="path">
        <stop position="0">
          <color theme="5" tint="-0.25098422193060094"/>
        </stop>
        <stop position="1">
          <color theme="5" tint="0.59999389629810485"/>
        </stop>
      </gradientFill>
    </fill>
    <fill>
      <patternFill patternType="solid">
        <fgColor rgb="FFFFFFFF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9B9B9B"/>
        <bgColor auto="1"/>
      </patternFill>
    </fill>
    <fill>
      <gradientFill type="path">
        <stop position="0">
          <color theme="3" tint="0.40000610370189521"/>
        </stop>
        <stop position="1">
          <color theme="3" tint="-0.25098422193060094"/>
        </stop>
      </gradientFill>
    </fill>
    <fill>
      <gradientFill degree="135">
        <stop position="0">
          <color theme="1" tint="0.49803155613879818"/>
        </stop>
        <stop position="1">
          <color theme="1" tint="0.25098422193060094"/>
        </stop>
      </gradientFill>
    </fill>
    <fill>
      <gradientFill degree="135">
        <stop position="0">
          <color theme="1" tint="0.25098422193060094"/>
        </stop>
        <stop position="1">
          <color theme="1" tint="0.49803155613879818"/>
        </stop>
      </gradientFill>
    </fill>
    <fill>
      <gradientFill degree="45">
        <stop position="0">
          <color theme="0" tint="-0.1490218817712943"/>
        </stop>
        <stop position="1">
          <color theme="0" tint="-0.25098422193060094"/>
        </stop>
      </gradientFill>
    </fill>
    <fill>
      <gradientFill degree="45">
        <stop position="0">
          <color theme="9" tint="0.40000610370189521"/>
        </stop>
        <stop position="1">
          <color rgb="FFFF3300"/>
        </stop>
      </gradientFill>
    </fill>
    <fill>
      <patternFill patternType="solid">
        <fgColor theme="1" tint="4.9989318521683403E-2"/>
        <bgColor indexed="64"/>
      </patternFill>
    </fill>
    <fill>
      <gradientFill degree="45">
        <stop position="0">
          <color rgb="FF00B0F0"/>
        </stop>
        <stop position="1">
          <color theme="1" tint="0.1490218817712943"/>
        </stop>
      </gradientFill>
    </fill>
    <fill>
      <gradientFill degree="135">
        <stop position="0">
          <color theme="1" tint="0.25098422193060094"/>
        </stop>
        <stop position="1">
          <color rgb="FF00B0F0"/>
        </stop>
      </gradientFill>
    </fill>
    <fill>
      <gradientFill degree="135">
        <stop position="0">
          <color theme="7" tint="0.59999389629810485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0.14996795556505021"/>
        <bgColor indexed="64"/>
      </patternFill>
    </fill>
    <fill>
      <gradientFill degree="135">
        <stop position="0">
          <color rgb="FF03FB3E"/>
        </stop>
        <stop position="1">
          <color rgb="FF008000"/>
        </stop>
      </gradientFill>
    </fill>
    <fill>
      <gradientFill degree="135">
        <stop position="0">
          <color rgb="FF008000"/>
        </stop>
        <stop position="1">
          <color rgb="FF00FF00"/>
        </stop>
      </gradientFill>
    </fill>
    <fill>
      <gradientFill degree="45">
        <stop position="0">
          <color theme="9" tint="0.40000610370189521"/>
        </stop>
        <stop position="1">
          <color rgb="FFFF0000"/>
        </stop>
      </gradientFill>
    </fill>
    <fill>
      <gradientFill>
        <stop position="0">
          <color theme="5" tint="-0.49803155613879818"/>
        </stop>
        <stop position="1">
          <color rgb="FFFF00FF"/>
        </stop>
      </gradientFill>
    </fill>
    <fill>
      <gradientFill>
        <stop position="0">
          <color rgb="FFCC0099"/>
        </stop>
        <stop position="1">
          <color rgb="FF3333FF"/>
        </stop>
      </gradientFill>
    </fill>
    <fill>
      <gradientFill degree="90">
        <stop position="0">
          <color theme="1" tint="0.49803155613879818"/>
        </stop>
        <stop position="1">
          <color theme="1" tint="0.25098422193060094"/>
        </stop>
      </gradientFill>
    </fill>
    <fill>
      <patternFill patternType="solid">
        <fgColor rgb="FF9966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6">
    <xf numFmtId="166" fontId="0" fillId="0" borderId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8" applyNumberFormat="0" applyFill="0" applyAlignment="0" applyProtection="0"/>
    <xf numFmtId="0" fontId="18" fillId="0" borderId="59" applyNumberFormat="0" applyFill="0" applyAlignment="0" applyProtection="0"/>
    <xf numFmtId="0" fontId="19" fillId="0" borderId="60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61" applyNumberFormat="0" applyAlignment="0" applyProtection="0"/>
    <xf numFmtId="0" fontId="24" fillId="11" borderId="62" applyNumberFormat="0" applyAlignment="0" applyProtection="0"/>
    <xf numFmtId="0" fontId="25" fillId="11" borderId="61" applyNumberFormat="0" applyAlignment="0" applyProtection="0"/>
    <xf numFmtId="0" fontId="26" fillId="0" borderId="63" applyNumberFormat="0" applyFill="0" applyAlignment="0" applyProtection="0"/>
    <xf numFmtId="0" fontId="27" fillId="12" borderId="64" applyNumberFormat="0" applyAlignment="0" applyProtection="0"/>
    <xf numFmtId="0" fontId="28" fillId="0" borderId="0" applyNumberFormat="0" applyFill="0" applyBorder="0" applyAlignment="0" applyProtection="0"/>
    <xf numFmtId="0" fontId="5" fillId="13" borderId="65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66" applyNumberFormat="0" applyFill="0" applyAlignment="0" applyProtection="0"/>
    <xf numFmtId="0" fontId="3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0" fillId="37" borderId="0" applyNumberFormat="0" applyBorder="0" applyAlignment="0" applyProtection="0"/>
    <xf numFmtId="0" fontId="5" fillId="0" borderId="0"/>
    <xf numFmtId="0" fontId="5" fillId="0" borderId="0"/>
    <xf numFmtId="166" fontId="32" fillId="0" borderId="0" applyNumberFormat="0" applyFill="0" applyBorder="0" applyAlignment="0" applyProtection="0"/>
  </cellStyleXfs>
  <cellXfs count="553">
    <xf numFmtId="166" fontId="0" fillId="0" borderId="0" xfId="0"/>
    <xf numFmtId="166" fontId="0" fillId="0" borderId="0" xfId="0" applyProtection="1">
      <protection locked="0" hidden="1"/>
    </xf>
    <xf numFmtId="166" fontId="2" fillId="0" borderId="0" xfId="0" applyFont="1" applyProtection="1">
      <protection locked="0" hidden="1"/>
    </xf>
    <xf numFmtId="165" fontId="2" fillId="0" borderId="0" xfId="0" applyNumberFormat="1" applyFont="1" applyAlignment="1" applyProtection="1">
      <alignment horizontal="center" vertical="center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165" fontId="2" fillId="0" borderId="32" xfId="0" applyNumberFormat="1" applyFont="1" applyBorder="1" applyAlignment="1" applyProtection="1">
      <alignment horizontal="center" vertical="center"/>
      <protection locked="0" hidden="1"/>
    </xf>
    <xf numFmtId="166" fontId="2" fillId="0" borderId="32" xfId="0" applyFont="1" applyBorder="1" applyAlignment="1" applyProtection="1">
      <alignment horizontal="center" vertical="center"/>
      <protection locked="0" hidden="1"/>
    </xf>
    <xf numFmtId="166" fontId="0" fillId="0" borderId="0" xfId="0" applyAlignment="1" applyProtection="1">
      <alignment horizontal="center" vertical="center"/>
      <protection locked="0" hidden="1"/>
    </xf>
    <xf numFmtId="166" fontId="0" fillId="0" borderId="26" xfId="0" applyBorder="1" applyAlignment="1" applyProtection="1">
      <alignment horizontal="center" vertical="center"/>
      <protection locked="0" hidden="1"/>
    </xf>
    <xf numFmtId="165" fontId="2" fillId="0" borderId="12" xfId="0" applyNumberFormat="1" applyFont="1" applyBorder="1" applyAlignment="1" applyProtection="1">
      <alignment horizontal="center" vertical="center"/>
      <protection locked="0" hidden="1"/>
    </xf>
    <xf numFmtId="165" fontId="2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17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3" xfId="0" applyNumberFormat="1" applyFont="1" applyBorder="1" applyAlignment="1" applyProtection="1">
      <alignment horizontal="center" vertical="center"/>
      <protection locked="0" hidden="1"/>
    </xf>
    <xf numFmtId="165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6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4" xfId="0" applyNumberFormat="1" applyFont="1" applyBorder="1" applyAlignment="1" applyProtection="1">
      <alignment horizontal="center" vertical="center"/>
      <protection locked="0" hidden="1"/>
    </xf>
    <xf numFmtId="165" fontId="2" fillId="0" borderId="25" xfId="0" applyNumberFormat="1" applyFont="1" applyBorder="1" applyAlignment="1" applyProtection="1">
      <alignment horizontal="center" vertical="center"/>
      <protection locked="0" hidden="1"/>
    </xf>
    <xf numFmtId="165" fontId="2" fillId="0" borderId="23" xfId="0" applyNumberFormat="1" applyFont="1" applyBorder="1" applyAlignment="1" applyProtection="1">
      <alignment horizontal="center" vertical="center"/>
      <protection locked="0" hidden="1"/>
    </xf>
    <xf numFmtId="165" fontId="2" fillId="0" borderId="14" xfId="0" applyNumberFormat="1" applyFont="1" applyBorder="1" applyAlignment="1" applyProtection="1">
      <alignment horizontal="center" vertical="center"/>
      <protection locked="0" hidden="1"/>
    </xf>
    <xf numFmtId="165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3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0" xfId="0" applyNumberFormat="1" applyFont="1" applyFill="1" applyAlignment="1" applyProtection="1">
      <alignment horizontal="center" vertical="center"/>
      <protection locked="0" hidden="1"/>
    </xf>
    <xf numFmtId="165" fontId="2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9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8" xfId="0" applyNumberFormat="1" applyFont="1" applyFill="1" applyBorder="1" applyAlignment="1" applyProtection="1">
      <alignment horizontal="center" vertical="center"/>
      <protection locked="0" hidden="1"/>
    </xf>
    <xf numFmtId="166" fontId="2" fillId="4" borderId="0" xfId="0" applyFont="1" applyFill="1" applyProtection="1">
      <protection locked="0" hidden="1"/>
    </xf>
    <xf numFmtId="165" fontId="2" fillId="4" borderId="10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1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5" xfId="0" applyNumberFormat="1" applyFont="1" applyBorder="1" applyAlignment="1" applyProtection="1">
      <alignment horizontal="center" vertical="center"/>
      <protection locked="0" hidden="1"/>
    </xf>
    <xf numFmtId="165" fontId="2" fillId="0" borderId="6" xfId="0" applyNumberFormat="1" applyFont="1" applyBorder="1" applyAlignment="1" applyProtection="1">
      <alignment horizontal="center" vertical="center"/>
      <protection locked="0" hidden="1"/>
    </xf>
    <xf numFmtId="165" fontId="2" fillId="0" borderId="18" xfId="0" applyNumberFormat="1" applyFont="1" applyBorder="1" applyAlignment="1" applyProtection="1">
      <alignment horizontal="center" vertical="center"/>
      <protection locked="0" hidden="1"/>
    </xf>
    <xf numFmtId="165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4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0" xfId="0" applyFont="1" applyBorder="1" applyProtection="1">
      <protection locked="0" hidden="1"/>
    </xf>
    <xf numFmtId="165" fontId="2" fillId="0" borderId="30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Border="1" applyAlignment="1" applyProtection="1">
      <alignment horizontal="center" vertical="center"/>
      <protection locked="0" hidden="1"/>
    </xf>
    <xf numFmtId="166" fontId="3" fillId="0" borderId="0" xfId="0" applyFont="1" applyProtection="1">
      <protection locked="0" hidden="1"/>
    </xf>
    <xf numFmtId="166" fontId="3" fillId="4" borderId="0" xfId="0" applyFont="1" applyFill="1" applyProtection="1">
      <protection locked="0" hidden="1"/>
    </xf>
    <xf numFmtId="166" fontId="3" fillId="0" borderId="0" xfId="0" applyFont="1" applyAlignment="1" applyProtection="1">
      <alignment horizontal="center" vertical="center"/>
      <protection locked="0" hidden="1"/>
    </xf>
    <xf numFmtId="166" fontId="3" fillId="0" borderId="0" xfId="1" applyNumberFormat="1" applyFont="1" applyAlignment="1" applyProtection="1">
      <alignment horizontal="right" vertical="center"/>
      <protection locked="0" hidden="1"/>
    </xf>
    <xf numFmtId="165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48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vertical="center"/>
      <protection locked="0" hidden="1"/>
    </xf>
    <xf numFmtId="166" fontId="3" fillId="0" borderId="26" xfId="0" applyFont="1" applyBorder="1" applyProtection="1">
      <protection locked="0" hidden="1"/>
    </xf>
    <xf numFmtId="165" fontId="3" fillId="0" borderId="28" xfId="0" applyNumberFormat="1" applyFont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Alignment="1" applyProtection="1">
      <alignment horizontal="center" vertical="center"/>
      <protection locked="0" hidden="1"/>
    </xf>
    <xf numFmtId="165" fontId="3" fillId="4" borderId="29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4" xfId="0" applyNumberFormat="1" applyFont="1" applyBorder="1" applyAlignment="1" applyProtection="1">
      <alignment horizontal="center" vertical="center"/>
      <protection locked="0" hidden="1"/>
    </xf>
    <xf numFmtId="165" fontId="3" fillId="0" borderId="35" xfId="0" applyNumberFormat="1" applyFont="1" applyBorder="1" applyAlignment="1" applyProtection="1">
      <alignment horizontal="center" vertical="center"/>
      <protection locked="0" hidden="1"/>
    </xf>
    <xf numFmtId="166" fontId="3" fillId="0" borderId="0" xfId="0" applyFont="1" applyAlignment="1" applyProtection="1">
      <alignment horizontal="left"/>
      <protection locked="0" hidden="1"/>
    </xf>
    <xf numFmtId="166" fontId="2" fillId="4" borderId="0" xfId="1" applyNumberFormat="1" applyFont="1" applyFill="1" applyAlignment="1" applyProtection="1">
      <alignment vertical="center"/>
      <protection locked="0" hidden="1"/>
    </xf>
    <xf numFmtId="166" fontId="3" fillId="0" borderId="48" xfId="0" applyFont="1" applyBorder="1" applyAlignment="1" applyProtection="1">
      <alignment horizontal="center" vertical="center"/>
      <protection locked="0" hidden="1"/>
    </xf>
    <xf numFmtId="165" fontId="3" fillId="0" borderId="43" xfId="0" applyNumberFormat="1" applyFont="1" applyBorder="1" applyProtection="1">
      <protection locked="0" hidden="1"/>
    </xf>
    <xf numFmtId="165" fontId="3" fillId="0" borderId="0" xfId="0" applyNumberFormat="1" applyFont="1" applyProtection="1">
      <protection locked="0" hidden="1"/>
    </xf>
    <xf numFmtId="165" fontId="2" fillId="0" borderId="46" xfId="0" applyNumberFormat="1" applyFont="1" applyBorder="1" applyProtection="1">
      <protection locked="0" hidden="1"/>
    </xf>
    <xf numFmtId="165" fontId="3" fillId="0" borderId="57" xfId="0" applyNumberFormat="1" applyFont="1" applyBorder="1" applyProtection="1">
      <protection locked="0" hidden="1"/>
    </xf>
    <xf numFmtId="165" fontId="2" fillId="0" borderId="43" xfId="0" applyNumberFormat="1" applyFont="1" applyBorder="1" applyProtection="1">
      <protection locked="0" hidden="1"/>
    </xf>
    <xf numFmtId="165" fontId="2" fillId="0" borderId="0" xfId="0" applyNumberFormat="1" applyFont="1" applyProtection="1">
      <protection locked="0" hidden="1"/>
    </xf>
    <xf numFmtId="0" fontId="2" fillId="0" borderId="0" xfId="0" applyNumberFormat="1" applyFont="1" applyProtection="1">
      <protection locked="0" hidden="1"/>
    </xf>
    <xf numFmtId="0" fontId="2" fillId="0" borderId="0" xfId="0" applyNumberFormat="1" applyFont="1" applyAlignment="1" applyProtection="1">
      <alignment horizontal="left"/>
      <protection locked="0" hidden="1"/>
    </xf>
    <xf numFmtId="0" fontId="2" fillId="4" borderId="0" xfId="0" applyNumberFormat="1" applyFont="1" applyFill="1" applyProtection="1">
      <protection locked="0" hidden="1"/>
    </xf>
    <xf numFmtId="0" fontId="2" fillId="4" borderId="11" xfId="0" applyNumberFormat="1" applyFont="1" applyFill="1" applyBorder="1" applyProtection="1">
      <protection locked="0" hidden="1"/>
    </xf>
    <xf numFmtId="0" fontId="2" fillId="0" borderId="0" xfId="0" applyNumberFormat="1" applyFont="1" applyAlignment="1" applyProtection="1">
      <alignment horizontal="right"/>
      <protection locked="0" hidden="1"/>
    </xf>
    <xf numFmtId="0" fontId="0" fillId="0" borderId="0" xfId="0" applyNumberFormat="1" applyProtection="1">
      <protection locked="0" hidden="1"/>
    </xf>
    <xf numFmtId="0" fontId="1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31" xfId="0" applyNumberFormat="1" applyFont="1" applyBorder="1" applyProtection="1">
      <protection locked="0" hidden="1"/>
    </xf>
    <xf numFmtId="0" fontId="3" fillId="4" borderId="0" xfId="0" applyNumberFormat="1" applyFont="1" applyFill="1" applyProtection="1">
      <protection locked="0" hidden="1"/>
    </xf>
    <xf numFmtId="0" fontId="1" fillId="4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NumberFormat="1" applyFill="1" applyProtection="1">
      <protection locked="0" hidden="1"/>
    </xf>
    <xf numFmtId="0" fontId="2" fillId="4" borderId="0" xfId="0" applyNumberFormat="1" applyFont="1" applyFill="1" applyAlignment="1" applyProtection="1">
      <alignment horizontal="center" vertical="center"/>
      <protection locked="0" hidden="1"/>
    </xf>
    <xf numFmtId="0" fontId="0" fillId="0" borderId="11" xfId="0" applyNumberFormat="1" applyBorder="1" applyProtection="1">
      <protection locked="0" hidden="1"/>
    </xf>
    <xf numFmtId="0" fontId="2" fillId="4" borderId="5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0" xfId="0" applyNumberFormat="1" applyFill="1" applyBorder="1" applyAlignment="1" applyProtection="1">
      <alignment horizontal="center"/>
      <protection locked="0" hidden="1"/>
    </xf>
    <xf numFmtId="0" fontId="2" fillId="4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NumberFormat="1" applyFill="1" applyAlignment="1" applyProtection="1">
      <alignment horizontal="center"/>
      <protection locked="0" hidden="1"/>
    </xf>
    <xf numFmtId="0" fontId="3" fillId="4" borderId="0" xfId="0" applyNumberFormat="1" applyFont="1" applyFill="1" applyAlignment="1" applyProtection="1">
      <alignment horizontal="center" vertical="center"/>
      <protection locked="0" hidden="1"/>
    </xf>
    <xf numFmtId="0" fontId="0" fillId="4" borderId="11" xfId="0" applyNumberFormat="1" applyFill="1" applyBorder="1" applyAlignment="1" applyProtection="1">
      <alignment horizontal="center"/>
      <protection locked="0" hidden="1"/>
    </xf>
    <xf numFmtId="0" fontId="2" fillId="4" borderId="11" xfId="0" applyNumberFormat="1" applyFont="1" applyFill="1" applyBorder="1" applyAlignment="1" applyProtection="1">
      <alignment horizontal="left"/>
      <protection locked="0" hidden="1"/>
    </xf>
    <xf numFmtId="0" fontId="2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0" xfId="0" applyNumberFormat="1" applyFill="1" applyBorder="1" applyProtection="1">
      <protection locked="0" hidden="1"/>
    </xf>
    <xf numFmtId="0" fontId="0" fillId="0" borderId="0" xfId="0" applyNumberFormat="1" applyAlignment="1" applyProtection="1">
      <alignment horizontal="left"/>
      <protection locked="0" hidden="1"/>
    </xf>
    <xf numFmtId="0" fontId="3" fillId="0" borderId="11" xfId="0" applyNumberFormat="1" applyFont="1" applyBorder="1" applyProtection="1">
      <protection locked="0" hidden="1"/>
    </xf>
    <xf numFmtId="0" fontId="2" fillId="0" borderId="11" xfId="0" applyNumberFormat="1" applyFont="1" applyBorder="1" applyProtection="1">
      <protection locked="0" hidden="1"/>
    </xf>
    <xf numFmtId="0" fontId="2" fillId="0" borderId="26" xfId="0" applyNumberFormat="1" applyFont="1" applyBorder="1" applyAlignment="1" applyProtection="1">
      <alignment horizontal="right"/>
      <protection locked="0" hidden="1"/>
    </xf>
    <xf numFmtId="0" fontId="2" fillId="0" borderId="10" xfId="0" applyNumberFormat="1" applyFont="1" applyBorder="1" applyProtection="1">
      <protection locked="0" hidden="1"/>
    </xf>
    <xf numFmtId="0" fontId="2" fillId="0" borderId="45" xfId="0" applyNumberFormat="1" applyFont="1" applyBorder="1" applyProtection="1">
      <protection locked="0" hidden="1"/>
    </xf>
    <xf numFmtId="0" fontId="3" fillId="0" borderId="41" xfId="0" applyNumberFormat="1" applyFont="1" applyBorder="1" applyProtection="1"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3" fillId="0" borderId="40" xfId="0" applyNumberFormat="1" applyFont="1" applyBorder="1" applyProtection="1">
      <protection locked="0" hidden="1"/>
    </xf>
    <xf numFmtId="0" fontId="2" fillId="0" borderId="43" xfId="0" applyNumberFormat="1" applyFont="1" applyBorder="1" applyAlignment="1" applyProtection="1">
      <alignment horizontal="center"/>
      <protection locked="0" hidden="1"/>
    </xf>
    <xf numFmtId="0" fontId="2" fillId="0" borderId="46" xfId="0" applyNumberFormat="1" applyFont="1" applyBorder="1" applyAlignment="1" applyProtection="1">
      <alignment horizontal="center"/>
      <protection locked="0" hidden="1"/>
    </xf>
    <xf numFmtId="0" fontId="2" fillId="0" borderId="40" xfId="0" applyNumberFormat="1" applyFont="1" applyBorder="1" applyAlignment="1" applyProtection="1">
      <alignment horizontal="center"/>
      <protection locked="0" hidden="1"/>
    </xf>
    <xf numFmtId="0" fontId="2" fillId="0" borderId="44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43" xfId="0" applyNumberFormat="1" applyFont="1" applyBorder="1" applyAlignment="1" applyProtection="1">
      <alignment horizontal="center"/>
      <protection locked="0" hidden="1"/>
    </xf>
    <xf numFmtId="0" fontId="3" fillId="0" borderId="44" xfId="0" applyNumberFormat="1" applyFont="1" applyBorder="1" applyAlignment="1" applyProtection="1">
      <alignment horizontal="center"/>
      <protection locked="0" hidden="1"/>
    </xf>
    <xf numFmtId="0" fontId="10" fillId="0" borderId="0" xfId="0" applyNumberFormat="1" applyFont="1" applyAlignment="1" applyProtection="1">
      <alignment horizontal="center"/>
      <protection locked="0" hidden="1"/>
    </xf>
    <xf numFmtId="0" fontId="11" fillId="0" borderId="0" xfId="0" applyNumberFormat="1" applyFont="1" applyAlignment="1" applyProtection="1">
      <alignment horizontal="center"/>
      <protection locked="0" hidden="1"/>
    </xf>
    <xf numFmtId="0" fontId="10" fillId="4" borderId="0" xfId="0" applyNumberFormat="1" applyFont="1" applyFill="1" applyAlignment="1" applyProtection="1">
      <alignment horizontal="center"/>
      <protection locked="0" hidden="1"/>
    </xf>
    <xf numFmtId="165" fontId="2" fillId="0" borderId="0" xfId="1" applyNumberFormat="1" applyFont="1" applyAlignment="1" applyProtection="1">
      <alignment horizontal="left"/>
      <protection locked="0" hidden="1"/>
    </xf>
    <xf numFmtId="165" fontId="2" fillId="4" borderId="11" xfId="1" applyNumberFormat="1" applyFont="1" applyFill="1" applyBorder="1" applyAlignment="1" applyProtection="1">
      <alignment horizontal="left"/>
      <protection locked="0" hidden="1"/>
    </xf>
    <xf numFmtId="0" fontId="14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1" applyNumberFormat="1" applyFont="1" applyAlignment="1" applyProtection="1">
      <alignment horizontal="center" vertical="center"/>
      <protection locked="0" hidden="1"/>
    </xf>
    <xf numFmtId="165" fontId="3" fillId="0" borderId="3" xfId="1" applyNumberFormat="1" applyFont="1" applyBorder="1" applyAlignment="1" applyProtection="1">
      <alignment horizontal="center" vertical="center"/>
      <protection locked="0" hidden="1"/>
    </xf>
    <xf numFmtId="165" fontId="3" fillId="4" borderId="0" xfId="1" applyNumberFormat="1" applyFont="1" applyFill="1" applyAlignment="1" applyProtection="1">
      <alignment horizontal="center" vertical="center"/>
      <protection locked="0" hidden="1"/>
    </xf>
    <xf numFmtId="165" fontId="3" fillId="0" borderId="49" xfId="1" applyNumberFormat="1" applyFont="1" applyBorder="1" applyAlignment="1" applyProtection="1">
      <alignment horizontal="center" vertical="center"/>
      <protection locked="0" hidden="1"/>
    </xf>
    <xf numFmtId="165" fontId="3" fillId="4" borderId="3" xfId="1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1" applyNumberFormat="1" applyFont="1" applyBorder="1" applyAlignment="1" applyProtection="1">
      <alignment horizontal="center" vertical="center"/>
      <protection locked="0" hidden="1"/>
    </xf>
    <xf numFmtId="165" fontId="3" fillId="4" borderId="26" xfId="1" applyNumberFormat="1" applyFont="1" applyFill="1" applyBorder="1" applyAlignment="1" applyProtection="1">
      <alignment horizontal="center" vertical="center"/>
      <protection locked="0" hidden="1"/>
    </xf>
    <xf numFmtId="165" fontId="2" fillId="4" borderId="26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Alignment="1" applyProtection="1">
      <alignment horizontal="center" vertical="center"/>
      <protection locked="0" hidden="1"/>
    </xf>
    <xf numFmtId="165" fontId="3" fillId="0" borderId="48" xfId="0" applyNumberFormat="1" applyFont="1" applyBorder="1" applyAlignment="1" applyProtection="1">
      <alignment horizontal="center" vertical="center"/>
      <protection locked="0" hidden="1"/>
    </xf>
    <xf numFmtId="0" fontId="2" fillId="6" borderId="43" xfId="0" applyNumberFormat="1" applyFont="1" applyFill="1" applyBorder="1" applyAlignment="1" applyProtection="1">
      <alignment horizontal="center" vertical="center"/>
      <protection locked="0" hidden="1"/>
    </xf>
    <xf numFmtId="165" fontId="3" fillId="6" borderId="4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NumberFormat="1" applyFont="1" applyBorder="1" applyAlignment="1" applyProtection="1">
      <alignment horizontal="center" vertical="center"/>
      <protection locked="0" hidden="1"/>
    </xf>
    <xf numFmtId="0" fontId="3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18" xfId="0" applyNumberFormat="1" applyFont="1" applyBorder="1" applyAlignment="1" applyProtection="1">
      <alignment horizontal="center" vertical="center"/>
      <protection locked="0" hidden="1"/>
    </xf>
    <xf numFmtId="0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1" xfId="1" applyNumberFormat="1" applyFont="1" applyBorder="1" applyAlignment="1" applyProtection="1">
      <alignment horizontal="left" vertical="center"/>
      <protection locked="0" hidden="1"/>
    </xf>
    <xf numFmtId="165" fontId="3" fillId="0" borderId="32" xfId="1" applyNumberFormat="1" applyFont="1" applyBorder="1" applyAlignment="1" applyProtection="1">
      <alignment horizontal="left" vertical="center"/>
      <protection locked="0" hidden="1"/>
    </xf>
    <xf numFmtId="166" fontId="0" fillId="4" borderId="0" xfId="0" applyFill="1"/>
    <xf numFmtId="166" fontId="5" fillId="0" borderId="0" xfId="0" applyFont="1"/>
    <xf numFmtId="166" fontId="5" fillId="4" borderId="0" xfId="0" applyFont="1" applyFill="1"/>
    <xf numFmtId="166" fontId="5" fillId="0" borderId="70" xfId="0" applyFont="1" applyBorder="1"/>
    <xf numFmtId="165" fontId="2" fillId="0" borderId="0" xfId="0" applyNumberFormat="1" applyFont="1" applyAlignment="1" applyProtection="1">
      <alignment horizontal="left" vertical="center"/>
      <protection locked="0" hidden="1"/>
    </xf>
    <xf numFmtId="165" fontId="2" fillId="0" borderId="75" xfId="0" applyNumberFormat="1" applyFont="1" applyBorder="1" applyAlignment="1" applyProtection="1">
      <alignment horizontal="center" vertical="center"/>
      <protection locked="0" hidden="1"/>
    </xf>
    <xf numFmtId="0" fontId="3" fillId="0" borderId="75" xfId="0" applyNumberFormat="1" applyFont="1" applyBorder="1" applyProtection="1">
      <protection locked="0" hidden="1"/>
    </xf>
    <xf numFmtId="0" fontId="3" fillId="4" borderId="75" xfId="0" applyNumberFormat="1" applyFont="1" applyFill="1" applyBorder="1" applyProtection="1">
      <protection locked="0" hidden="1"/>
    </xf>
    <xf numFmtId="166" fontId="2" fillId="0" borderId="0" xfId="0" applyFont="1" applyAlignment="1" applyProtection="1">
      <alignment vertical="center"/>
      <protection locked="0" hidden="1"/>
    </xf>
    <xf numFmtId="165" fontId="3" fillId="0" borderId="76" xfId="0" applyNumberFormat="1" applyFont="1" applyBorder="1" applyProtection="1">
      <protection locked="0" hidden="1"/>
    </xf>
    <xf numFmtId="165" fontId="3" fillId="0" borderId="77" xfId="0" applyNumberFormat="1" applyFont="1" applyBorder="1" applyProtection="1">
      <protection locked="0" hidden="1"/>
    </xf>
    <xf numFmtId="165" fontId="3" fillId="0" borderId="78" xfId="0" applyNumberFormat="1" applyFont="1" applyBorder="1" applyProtection="1">
      <protection locked="0" hidden="1"/>
    </xf>
    <xf numFmtId="165" fontId="2" fillId="4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45" borderId="12" xfId="0" applyNumberFormat="1" applyFill="1" applyBorder="1" applyAlignment="1" applyProtection="1">
      <alignment horizontal="center"/>
      <protection locked="0" hidden="1"/>
    </xf>
    <xf numFmtId="0" fontId="2" fillId="45" borderId="6" xfId="0" applyNumberFormat="1" applyFont="1" applyFill="1" applyBorder="1" applyProtection="1">
      <protection locked="0" hidden="1"/>
    </xf>
    <xf numFmtId="0" fontId="0" fillId="45" borderId="13" xfId="0" applyNumberFormat="1" applyFill="1" applyBorder="1" applyAlignment="1" applyProtection="1">
      <alignment horizontal="center"/>
      <protection locked="0" hidden="1"/>
    </xf>
    <xf numFmtId="0" fontId="2" fillId="45" borderId="13" xfId="0" applyNumberFormat="1" applyFont="1" applyFill="1" applyBorder="1" applyProtection="1">
      <protection locked="0" hidden="1"/>
    </xf>
    <xf numFmtId="0" fontId="2" fillId="45" borderId="0" xfId="0" applyNumberFormat="1" applyFont="1" applyFill="1" applyProtection="1">
      <protection locked="0" hidden="1"/>
    </xf>
    <xf numFmtId="0" fontId="0" fillId="45" borderId="14" xfId="0" applyNumberFormat="1" applyFill="1" applyBorder="1" applyAlignment="1" applyProtection="1">
      <alignment horizontal="center"/>
      <protection locked="0" hidden="1"/>
    </xf>
    <xf numFmtId="0" fontId="2" fillId="45" borderId="14" xfId="0" applyNumberFormat="1" applyFont="1" applyFill="1" applyBorder="1" applyProtection="1">
      <protection locked="0" hidden="1"/>
    </xf>
    <xf numFmtId="0" fontId="0" fillId="45" borderId="24" xfId="0" applyNumberFormat="1" applyFill="1" applyBorder="1" applyAlignment="1" applyProtection="1">
      <alignment horizontal="center"/>
      <protection locked="0" hidden="1"/>
    </xf>
    <xf numFmtId="0" fontId="0" fillId="45" borderId="25" xfId="0" applyNumberFormat="1" applyFill="1" applyBorder="1" applyAlignment="1" applyProtection="1">
      <alignment horizontal="center"/>
      <protection locked="0" hidden="1"/>
    </xf>
    <xf numFmtId="0" fontId="2" fillId="45" borderId="33" xfId="0" applyNumberFormat="1" applyFont="1" applyFill="1" applyBorder="1" applyProtection="1">
      <protection locked="0" hidden="1"/>
    </xf>
    <xf numFmtId="0" fontId="2" fillId="45" borderId="17" xfId="0" applyNumberFormat="1" applyFont="1" applyFill="1" applyBorder="1" applyProtection="1">
      <protection locked="0" hidden="1"/>
    </xf>
    <xf numFmtId="0" fontId="2" fillId="45" borderId="23" xfId="0" applyNumberFormat="1" applyFont="1" applyFill="1" applyBorder="1" applyProtection="1">
      <protection locked="0" hidden="1"/>
    </xf>
    <xf numFmtId="0" fontId="2" fillId="45" borderId="25" xfId="0" applyNumberFormat="1" applyFont="1" applyFill="1" applyBorder="1" applyProtection="1">
      <protection locked="0" hidden="1"/>
    </xf>
    <xf numFmtId="0" fontId="0" fillId="45" borderId="20" xfId="0" applyNumberFormat="1" applyFill="1" applyBorder="1" applyAlignment="1" applyProtection="1">
      <alignment horizontal="center"/>
      <protection locked="0" hidden="1"/>
    </xf>
    <xf numFmtId="0" fontId="0" fillId="45" borderId="23" xfId="0" applyNumberFormat="1" applyFill="1" applyBorder="1" applyAlignment="1" applyProtection="1">
      <alignment horizontal="center"/>
      <protection locked="0" hidden="1"/>
    </xf>
    <xf numFmtId="0" fontId="0" fillId="45" borderId="16" xfId="0" applyNumberFormat="1" applyFill="1" applyBorder="1" applyAlignment="1" applyProtection="1">
      <alignment horizontal="center"/>
      <protection locked="0" hidden="1"/>
    </xf>
    <xf numFmtId="0" fontId="2" fillId="45" borderId="24" xfId="0" applyNumberFormat="1" applyFont="1" applyFill="1" applyBorder="1" applyProtection="1">
      <protection locked="0" hidden="1"/>
    </xf>
    <xf numFmtId="0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49" fontId="2" fillId="4" borderId="0" xfId="0" applyNumberFormat="1" applyFont="1" applyFill="1" applyAlignment="1" applyProtection="1">
      <alignment horizontal="center"/>
      <protection locked="0" hidden="1"/>
    </xf>
    <xf numFmtId="0" fontId="2" fillId="4" borderId="0" xfId="0" applyNumberFormat="1" applyFont="1" applyFill="1" applyAlignment="1" applyProtection="1">
      <alignment horizontal="left" vertical="center"/>
      <protection locked="0" hidden="1"/>
    </xf>
    <xf numFmtId="165" fontId="2" fillId="48" borderId="16" xfId="0" applyNumberFormat="1" applyFont="1" applyFill="1" applyBorder="1" applyProtection="1">
      <protection locked="0" hidden="1"/>
    </xf>
    <xf numFmtId="165" fontId="2" fillId="48" borderId="4" xfId="0" applyNumberFormat="1" applyFont="1" applyFill="1" applyBorder="1" applyProtection="1">
      <protection locked="0" hidden="1"/>
    </xf>
    <xf numFmtId="165" fontId="2" fillId="49" borderId="4" xfId="0" applyNumberFormat="1" applyFont="1" applyFill="1" applyBorder="1" applyProtection="1">
      <protection locked="0" hidden="1"/>
    </xf>
    <xf numFmtId="165" fontId="2" fillId="49" borderId="15" xfId="0" applyNumberFormat="1" applyFont="1" applyFill="1" applyBorder="1" applyProtection="1">
      <protection locked="0" hidden="1"/>
    </xf>
    <xf numFmtId="165" fontId="2" fillId="49" borderId="22" xfId="0" applyNumberFormat="1" applyFont="1" applyFill="1" applyBorder="1" applyProtection="1">
      <protection locked="0" hidden="1"/>
    </xf>
    <xf numFmtId="165" fontId="2" fillId="49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50" borderId="4" xfId="0" applyNumberFormat="1" applyFont="1" applyFill="1" applyBorder="1" applyProtection="1">
      <protection locked="0" hidden="1"/>
    </xf>
    <xf numFmtId="0" fontId="2" fillId="4" borderId="10" xfId="0" applyNumberFormat="1" applyFont="1" applyFill="1" applyBorder="1" applyProtection="1"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4" borderId="0" xfId="1" applyNumberFormat="1" applyFont="1" applyFill="1" applyAlignment="1" applyProtection="1">
      <alignment horizontal="center" vertical="center" wrapText="1"/>
      <protection locked="0" hidden="1"/>
    </xf>
    <xf numFmtId="166" fontId="33" fillId="0" borderId="0" xfId="0" applyFont="1" applyAlignment="1" applyProtection="1">
      <alignment horizontal="left" vertical="center"/>
      <protection locked="0" hidden="1"/>
    </xf>
    <xf numFmtId="0" fontId="0" fillId="45" borderId="79" xfId="0" applyNumberFormat="1" applyFill="1" applyBorder="1" applyAlignment="1" applyProtection="1">
      <alignment horizontal="center"/>
      <protection locked="0" hidden="1"/>
    </xf>
    <xf numFmtId="166" fontId="13" fillId="0" borderId="0" xfId="0" applyFont="1"/>
    <xf numFmtId="166" fontId="13" fillId="40" borderId="0" xfId="0" applyFont="1" applyFill="1"/>
    <xf numFmtId="164" fontId="12" fillId="0" borderId="0" xfId="1" applyFont="1" applyAlignment="1">
      <alignment horizontal="center" vertical="center"/>
    </xf>
    <xf numFmtId="49" fontId="36" fillId="0" borderId="0" xfId="0" applyNumberFormat="1" applyFont="1"/>
    <xf numFmtId="166" fontId="36" fillId="0" borderId="0" xfId="0" applyFont="1" applyAlignment="1">
      <alignment horizontal="right"/>
    </xf>
    <xf numFmtId="166" fontId="3" fillId="0" borderId="41" xfId="0" applyFont="1" applyBorder="1" applyProtection="1">
      <protection locked="0" hidden="1"/>
    </xf>
    <xf numFmtId="0" fontId="2" fillId="51" borderId="1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0" xfId="0" applyFont="1" applyBorder="1" applyAlignment="1" applyProtection="1">
      <alignment horizontal="center" vertical="center"/>
      <protection locked="0" hidden="1"/>
    </xf>
    <xf numFmtId="165" fontId="2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1" borderId="1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0" borderId="3" xfId="1" applyNumberFormat="1" applyBorder="1" applyAlignment="1" applyProtection="1">
      <alignment horizontal="center" vertical="center"/>
      <protection locked="0" hidden="1"/>
    </xf>
    <xf numFmtId="165" fontId="5" fillId="0" borderId="27" xfId="0" applyNumberFormat="1" applyFont="1" applyBorder="1" applyAlignment="1" applyProtection="1">
      <alignment horizontal="center" vertical="center"/>
      <protection locked="0" hidden="1"/>
    </xf>
    <xf numFmtId="165" fontId="1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NumberFormat="1" applyFont="1" applyFill="1" applyAlignment="1" applyProtection="1">
      <alignment horizontal="center"/>
      <protection locked="0" hidden="1"/>
    </xf>
    <xf numFmtId="166" fontId="2" fillId="0" borderId="0" xfId="0" applyFont="1" applyAlignment="1" applyProtection="1">
      <alignment vertical="top"/>
      <protection locked="0" hidden="1"/>
    </xf>
    <xf numFmtId="166" fontId="2" fillId="4" borderId="0" xfId="0" applyFont="1" applyFill="1" applyAlignment="1" applyProtection="1">
      <alignment vertical="center"/>
      <protection locked="0" hidden="1"/>
    </xf>
    <xf numFmtId="166" fontId="33" fillId="4" borderId="0" xfId="0" applyFont="1" applyFill="1" applyAlignment="1" applyProtection="1">
      <alignment horizontal="center" vertical="center"/>
      <protection locked="0" hidden="1"/>
    </xf>
    <xf numFmtId="166" fontId="33" fillId="4" borderId="0" xfId="0" applyFont="1" applyFill="1" applyAlignment="1" applyProtection="1">
      <alignment horizontal="left" vertical="center"/>
      <protection locked="0" hidden="1"/>
    </xf>
    <xf numFmtId="14" fontId="2" fillId="4" borderId="0" xfId="0" applyNumberFormat="1" applyFont="1" applyFill="1" applyAlignment="1" applyProtection="1">
      <alignment vertical="center"/>
      <protection locked="0" hidden="1"/>
    </xf>
    <xf numFmtId="0" fontId="1" fillId="4" borderId="0" xfId="0" applyNumberFormat="1" applyFont="1" applyFill="1" applyProtection="1">
      <protection locked="0" hidden="1"/>
    </xf>
    <xf numFmtId="0" fontId="11" fillId="4" borderId="0" xfId="0" applyNumberFormat="1" applyFont="1" applyFill="1" applyAlignment="1" applyProtection="1">
      <alignment horizontal="center"/>
      <protection locked="0" hidden="1"/>
    </xf>
    <xf numFmtId="165" fontId="2" fillId="4" borderId="0" xfId="0" applyNumberFormat="1" applyFont="1" applyFill="1" applyAlignment="1" applyProtection="1">
      <alignment horizontal="left" vertical="center"/>
      <protection locked="0" hidden="1"/>
    </xf>
    <xf numFmtId="0" fontId="2" fillId="4" borderId="0" xfId="0" applyNumberFormat="1" applyFont="1" applyFill="1" applyAlignment="1" applyProtection="1">
      <alignment horizontal="right"/>
      <protection locked="0" hidden="1"/>
    </xf>
    <xf numFmtId="0" fontId="3" fillId="4" borderId="31" xfId="0" applyNumberFormat="1" applyFont="1" applyFill="1" applyBorder="1" applyProtection="1">
      <protection locked="0" hidden="1"/>
    </xf>
    <xf numFmtId="165" fontId="2" fillId="4" borderId="75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1" xfId="0" applyNumberFormat="1" applyFont="1" applyFill="1" applyBorder="1" applyAlignment="1" applyProtection="1">
      <alignment horizontal="left" vertical="center"/>
      <protection locked="0" hidden="1"/>
    </xf>
    <xf numFmtId="0" fontId="2" fillId="4" borderId="0" xfId="0" applyNumberFormat="1" applyFont="1" applyFill="1" applyAlignment="1" applyProtection="1">
      <alignment horizontal="left"/>
      <protection locked="0" hidden="1"/>
    </xf>
    <xf numFmtId="166" fontId="0" fillId="4" borderId="26" xfId="0" applyFill="1" applyBorder="1" applyAlignment="1" applyProtection="1">
      <alignment horizontal="center" vertical="center"/>
      <protection locked="0" hidden="1"/>
    </xf>
    <xf numFmtId="166" fontId="3" fillId="4" borderId="26" xfId="0" applyFont="1" applyFill="1" applyBorder="1" applyProtection="1">
      <protection locked="0" hidden="1"/>
    </xf>
    <xf numFmtId="0" fontId="0" fillId="4" borderId="12" xfId="0" applyNumberFormat="1" applyFill="1" applyBorder="1" applyAlignment="1" applyProtection="1">
      <alignment horizontal="center"/>
      <protection locked="0" hidden="1"/>
    </xf>
    <xf numFmtId="0" fontId="2" fillId="4" borderId="6" xfId="0" applyNumberFormat="1" applyFont="1" applyFill="1" applyBorder="1" applyProtection="1">
      <protection locked="0" hidden="1"/>
    </xf>
    <xf numFmtId="0" fontId="2" fillId="4" borderId="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3" xfId="0" applyNumberFormat="1" applyFill="1" applyBorder="1" applyAlignment="1" applyProtection="1">
      <alignment horizontal="center"/>
      <protection locked="0" hidden="1"/>
    </xf>
    <xf numFmtId="0" fontId="2" fillId="4" borderId="13" xfId="0" applyNumberFormat="1" applyFont="1" applyFill="1" applyBorder="1" applyProtection="1">
      <protection locked="0" hidden="1"/>
    </xf>
    <xf numFmtId="165" fontId="2" fillId="4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4" borderId="25" xfId="0" applyNumberFormat="1" applyFill="1" applyBorder="1" applyAlignment="1" applyProtection="1">
      <alignment horizontal="center"/>
      <protection locked="0" hidden="1"/>
    </xf>
    <xf numFmtId="0" fontId="0" fillId="4" borderId="14" xfId="0" applyNumberFormat="1" applyFill="1" applyBorder="1" applyAlignment="1" applyProtection="1">
      <alignment horizontal="center"/>
      <protection locked="0" hidden="1"/>
    </xf>
    <xf numFmtId="0" fontId="2" fillId="4" borderId="14" xfId="0" applyNumberFormat="1" applyFont="1" applyFill="1" applyBorder="1" applyProtection="1">
      <protection locked="0" hidden="1"/>
    </xf>
    <xf numFmtId="0" fontId="2" fillId="4" borderId="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1" xfId="0" applyNumberFormat="1" applyFill="1" applyBorder="1" applyProtection="1">
      <protection locked="0" hidden="1"/>
    </xf>
    <xf numFmtId="166" fontId="0" fillId="4" borderId="0" xfId="0" applyFill="1" applyAlignment="1" applyProtection="1">
      <alignment horizontal="center" vertical="center"/>
      <protection locked="0" hidden="1"/>
    </xf>
    <xf numFmtId="0" fontId="14" fillId="4" borderId="0" xfId="0" applyNumberFormat="1" applyFont="1" applyFill="1" applyAlignment="1" applyProtection="1">
      <alignment horizontal="center" vertical="center"/>
      <protection locked="0" hidden="1"/>
    </xf>
    <xf numFmtId="0" fontId="0" fillId="4" borderId="23" xfId="0" applyNumberFormat="1" applyFill="1" applyBorder="1" applyAlignment="1" applyProtection="1">
      <alignment horizontal="center"/>
      <protection locked="0" hidden="1"/>
    </xf>
    <xf numFmtId="0" fontId="0" fillId="4" borderId="79" xfId="0" applyNumberFormat="1" applyFill="1" applyBorder="1" applyAlignment="1" applyProtection="1">
      <alignment horizontal="center"/>
      <protection locked="0" hidden="1"/>
    </xf>
    <xf numFmtId="0" fontId="2" fillId="4" borderId="33" xfId="0" applyNumberFormat="1" applyFont="1" applyFill="1" applyBorder="1" applyProtection="1">
      <protection locked="0" hidden="1"/>
    </xf>
    <xf numFmtId="0" fontId="2" fillId="4" borderId="17" xfId="0" applyNumberFormat="1" applyFont="1" applyFill="1" applyBorder="1" applyProtection="1">
      <protection locked="0" hidden="1"/>
    </xf>
    <xf numFmtId="0" fontId="0" fillId="4" borderId="24" xfId="0" applyNumberFormat="1" applyFill="1" applyBorder="1" applyAlignment="1" applyProtection="1">
      <alignment horizontal="center"/>
      <protection locked="0" hidden="1"/>
    </xf>
    <xf numFmtId="0" fontId="2" fillId="4" borderId="23" xfId="0" applyNumberFormat="1" applyFont="1" applyFill="1" applyBorder="1" applyProtection="1">
      <protection locked="0" hidden="1"/>
    </xf>
    <xf numFmtId="1" fontId="2" fillId="4" borderId="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5" xfId="0" applyNumberFormat="1" applyFont="1" applyFill="1" applyBorder="1" applyProtection="1">
      <protection locked="0" hidden="1"/>
    </xf>
    <xf numFmtId="0" fontId="0" fillId="4" borderId="20" xfId="0" applyNumberFormat="1" applyFill="1" applyBorder="1" applyAlignment="1" applyProtection="1">
      <alignment horizontal="center"/>
      <protection locked="0" hidden="1"/>
    </xf>
    <xf numFmtId="0" fontId="2" fillId="4" borderId="8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6" xfId="0" applyNumberFormat="1" applyFill="1" applyBorder="1" applyAlignment="1" applyProtection="1">
      <alignment horizontal="center"/>
      <protection locked="0" hidden="1"/>
    </xf>
    <xf numFmtId="166" fontId="3" fillId="4" borderId="0" xfId="0" applyFont="1" applyFill="1" applyAlignment="1" applyProtection="1">
      <alignment horizontal="left"/>
      <protection locked="0" hidden="1"/>
    </xf>
    <xf numFmtId="0" fontId="0" fillId="4" borderId="0" xfId="0" applyNumberFormat="1" applyFill="1" applyAlignment="1" applyProtection="1">
      <alignment horizontal="left"/>
      <protection locked="0" hidden="1"/>
    </xf>
    <xf numFmtId="0" fontId="3" fillId="4" borderId="11" xfId="0" applyNumberFormat="1" applyFont="1" applyFill="1" applyBorder="1" applyProtection="1">
      <protection locked="0" hidden="1"/>
    </xf>
    <xf numFmtId="165" fontId="2" fillId="4" borderId="16" xfId="0" applyNumberFormat="1" applyFont="1" applyFill="1" applyBorder="1" applyProtection="1">
      <protection locked="0" hidden="1"/>
    </xf>
    <xf numFmtId="165" fontId="2" fillId="4" borderId="4" xfId="0" applyNumberFormat="1" applyFont="1" applyFill="1" applyBorder="1" applyProtection="1">
      <protection locked="0" hidden="1"/>
    </xf>
    <xf numFmtId="0" fontId="2" fillId="4" borderId="26" xfId="0" applyNumberFormat="1" applyFont="1" applyFill="1" applyBorder="1" applyAlignment="1" applyProtection="1">
      <alignment horizontal="right"/>
      <protection locked="0" hidden="1"/>
    </xf>
    <xf numFmtId="166" fontId="2" fillId="4" borderId="10" xfId="0" applyFont="1" applyFill="1" applyBorder="1" applyProtection="1">
      <protection locked="0" hidden="1"/>
    </xf>
    <xf numFmtId="165" fontId="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5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2" xfId="0" applyNumberFormat="1" applyFont="1" applyFill="1" applyBorder="1" applyProtection="1">
      <protection locked="0" hidden="1"/>
    </xf>
    <xf numFmtId="0" fontId="2" fillId="52" borderId="4" xfId="0" applyNumberFormat="1" applyFont="1" applyFill="1" applyBorder="1" applyProtection="1">
      <protection locked="0" hidden="1"/>
    </xf>
    <xf numFmtId="165" fontId="2" fillId="52" borderId="15" xfId="0" applyNumberFormat="1" applyFont="1" applyFill="1" applyBorder="1" applyProtection="1">
      <protection locked="0" hidden="1"/>
    </xf>
    <xf numFmtId="166" fontId="2" fillId="0" borderId="80" xfId="0" applyFont="1" applyBorder="1"/>
    <xf numFmtId="166" fontId="2" fillId="0" borderId="0" xfId="0" applyFont="1"/>
    <xf numFmtId="166" fontId="33" fillId="0" borderId="0" xfId="0" applyFont="1"/>
    <xf numFmtId="166" fontId="2" fillId="0" borderId="3" xfId="0" applyFont="1" applyBorder="1"/>
    <xf numFmtId="166" fontId="2" fillId="0" borderId="39" xfId="0" applyFont="1" applyBorder="1"/>
    <xf numFmtId="166" fontId="2" fillId="0" borderId="36" xfId="0" applyFont="1" applyBorder="1"/>
    <xf numFmtId="166" fontId="2" fillId="0" borderId="55" xfId="0" applyFont="1" applyBorder="1"/>
    <xf numFmtId="166" fontId="2" fillId="0" borderId="53" xfId="0" applyFont="1" applyBorder="1"/>
    <xf numFmtId="166" fontId="2" fillId="0" borderId="56" xfId="0" applyFont="1" applyBorder="1"/>
    <xf numFmtId="166" fontId="2" fillId="0" borderId="52" xfId="0" applyFont="1" applyBorder="1"/>
    <xf numFmtId="166" fontId="2" fillId="0" borderId="82" xfId="0" applyFont="1" applyBorder="1"/>
    <xf numFmtId="166" fontId="2" fillId="0" borderId="50" xfId="0" applyFont="1" applyBorder="1"/>
    <xf numFmtId="166" fontId="2" fillId="0" borderId="51" xfId="0" applyFont="1" applyBorder="1"/>
    <xf numFmtId="166" fontId="2" fillId="0" borderId="81" xfId="0" applyFont="1" applyBorder="1"/>
    <xf numFmtId="166" fontId="4" fillId="0" borderId="0" xfId="0" applyFont="1" applyAlignment="1">
      <alignment vertical="center"/>
    </xf>
    <xf numFmtId="166" fontId="1" fillId="2" borderId="54" xfId="0" applyFont="1" applyFill="1" applyBorder="1" applyAlignment="1">
      <alignment horizontal="center" vertical="center"/>
    </xf>
    <xf numFmtId="166" fontId="1" fillId="2" borderId="83" xfId="0" applyFont="1" applyFill="1" applyBorder="1" applyAlignment="1">
      <alignment horizontal="center" vertical="center"/>
    </xf>
    <xf numFmtId="166" fontId="1" fillId="2" borderId="84" xfId="0" applyFont="1" applyFill="1" applyBorder="1" applyAlignment="1">
      <alignment horizontal="center" vertical="center"/>
    </xf>
    <xf numFmtId="166" fontId="1" fillId="2" borderId="85" xfId="0" applyFont="1" applyFill="1" applyBorder="1" applyAlignment="1">
      <alignment horizontal="center" vertical="center"/>
    </xf>
    <xf numFmtId="0" fontId="2" fillId="4" borderId="45" xfId="0" applyNumberFormat="1" applyFont="1" applyFill="1" applyBorder="1" applyProtection="1">
      <protection locked="0" hidden="1"/>
    </xf>
    <xf numFmtId="0" fontId="3" fillId="4" borderId="41" xfId="0" applyNumberFormat="1" applyFont="1" applyFill="1" applyBorder="1" applyProtection="1">
      <protection locked="0" hidden="1"/>
    </xf>
    <xf numFmtId="0" fontId="2" fillId="54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4" xfId="0" applyNumberFormat="1" applyFont="1" applyFill="1" applyBorder="1" applyAlignment="1" applyProtection="1">
      <alignment horizontal="center" vertical="center"/>
      <protection locked="0" hidden="1"/>
    </xf>
    <xf numFmtId="0" fontId="3" fillId="54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2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9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8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0" xfId="0" applyNumberFormat="1" applyFont="1" applyFill="1" applyAlignment="1" applyProtection="1">
      <alignment horizontal="center" vertical="center"/>
      <protection locked="0" hidden="1"/>
    </xf>
    <xf numFmtId="0" fontId="2" fillId="56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5" xfId="0" applyNumberFormat="1" applyFont="1" applyFill="1" applyBorder="1" applyAlignment="1" applyProtection="1">
      <alignment horizontal="center" vertical="center"/>
      <protection locked="0" hidden="1"/>
    </xf>
    <xf numFmtId="1" fontId="2" fillId="57" borderId="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25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Protection="1">
      <protection locked="0"/>
    </xf>
    <xf numFmtId="166" fontId="33" fillId="0" borderId="0" xfId="0" applyFont="1" applyAlignment="1" applyProtection="1">
      <alignment horizontal="center" vertical="center"/>
      <protection locked="0"/>
    </xf>
    <xf numFmtId="14" fontId="33" fillId="0" borderId="0" xfId="0" applyNumberFormat="1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166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5" fontId="1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Font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5" fontId="0" fillId="0" borderId="0" xfId="1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2" fillId="4" borderId="24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Font="1" applyProtection="1">
      <protection locked="0"/>
    </xf>
    <xf numFmtId="166" fontId="3" fillId="0" borderId="0" xfId="0" applyFont="1" applyAlignment="1" applyProtection="1">
      <alignment horizontal="center" vertical="center"/>
      <protection locked="0"/>
    </xf>
    <xf numFmtId="0" fontId="2" fillId="45" borderId="23" xfId="0" applyNumberFormat="1" applyFont="1" applyFill="1" applyBorder="1" applyAlignment="1" applyProtection="1">
      <alignment horizontal="center"/>
      <protection locked="0"/>
    </xf>
    <xf numFmtId="0" fontId="2" fillId="45" borderId="23" xfId="0" applyNumberFormat="1" applyFont="1" applyFill="1" applyBorder="1" applyProtection="1">
      <protection locked="0"/>
    </xf>
    <xf numFmtId="0" fontId="2" fillId="46" borderId="39" xfId="0" applyNumberFormat="1" applyFont="1" applyFill="1" applyBorder="1" applyAlignment="1" applyProtection="1">
      <alignment horizontal="center" vertical="center"/>
      <protection locked="0"/>
    </xf>
    <xf numFmtId="0" fontId="2" fillId="53" borderId="86" xfId="0" applyNumberFormat="1" applyFont="1" applyFill="1" applyBorder="1" applyAlignment="1" applyProtection="1">
      <alignment horizontal="center" vertical="center"/>
      <protection locked="0"/>
    </xf>
    <xf numFmtId="0" fontId="2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38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53" borderId="12" xfId="0" applyNumberFormat="1" applyFont="1" applyFill="1" applyBorder="1" applyAlignment="1" applyProtection="1">
      <alignment horizontal="center" vertical="center"/>
      <protection locked="0"/>
    </xf>
    <xf numFmtId="165" fontId="2" fillId="42" borderId="17" xfId="0" applyNumberFormat="1" applyFont="1" applyFill="1" applyBorder="1" applyAlignment="1" applyProtection="1">
      <alignment horizontal="center" vertical="center"/>
      <protection locked="0"/>
    </xf>
    <xf numFmtId="165" fontId="3" fillId="0" borderId="23" xfId="1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2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Border="1" applyAlignment="1" applyProtection="1">
      <alignment horizontal="center" vertical="center"/>
      <protection locked="0"/>
    </xf>
    <xf numFmtId="0" fontId="2" fillId="45" borderId="13" xfId="0" applyNumberFormat="1" applyFont="1" applyFill="1" applyBorder="1" applyAlignment="1" applyProtection="1">
      <alignment horizontal="center"/>
      <protection locked="0"/>
    </xf>
    <xf numFmtId="0" fontId="2" fillId="45" borderId="13" xfId="0" applyNumberFormat="1" applyFont="1" applyFill="1" applyBorder="1" applyProtection="1">
      <protection locked="0"/>
    </xf>
    <xf numFmtId="0" fontId="2" fillId="46" borderId="36" xfId="0" applyNumberFormat="1" applyFont="1" applyFill="1" applyBorder="1" applyAlignment="1" applyProtection="1">
      <alignment horizontal="center" vertical="center"/>
      <protection locked="0"/>
    </xf>
    <xf numFmtId="0" fontId="2" fillId="53" borderId="35" xfId="0" applyNumberFormat="1" applyFont="1" applyFill="1" applyBorder="1" applyAlignment="1" applyProtection="1">
      <alignment horizontal="center" vertical="center"/>
      <protection locked="0"/>
    </xf>
    <xf numFmtId="0" fontId="2" fillId="38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53" borderId="13" xfId="0" applyNumberFormat="1" applyFont="1" applyFill="1" applyBorder="1" applyAlignment="1" applyProtection="1">
      <alignment horizontal="center" vertical="center"/>
      <protection locked="0"/>
    </xf>
    <xf numFmtId="165" fontId="2" fillId="42" borderId="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Alignment="1" applyProtection="1">
      <alignment horizontal="center" vertical="center"/>
      <protection locked="0"/>
    </xf>
    <xf numFmtId="165" fontId="3" fillId="0" borderId="13" xfId="1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Border="1" applyProtection="1"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2" fillId="4" borderId="37" xfId="0" applyNumberFormat="1" applyFont="1" applyFill="1" applyBorder="1" applyAlignment="1" applyProtection="1">
      <alignment horizontal="center" vertical="center"/>
      <protection locked="0"/>
    </xf>
    <xf numFmtId="0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4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38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8" borderId="23" xfId="0" applyNumberFormat="1" applyFont="1" applyFill="1" applyBorder="1" applyAlignment="1" applyProtection="1">
      <alignment horizontal="center" vertical="center"/>
      <protection locked="0"/>
    </xf>
    <xf numFmtId="165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2" fillId="38" borderId="12" xfId="0" applyNumberFormat="1" applyFont="1" applyFill="1" applyBorder="1" applyAlignment="1" applyProtection="1">
      <alignment horizontal="center" vertical="center"/>
      <protection locked="0"/>
    </xf>
    <xf numFmtId="166" fontId="0" fillId="4" borderId="0" xfId="0" applyFill="1" applyProtection="1">
      <protection locked="0"/>
    </xf>
    <xf numFmtId="166" fontId="0" fillId="0" borderId="0" xfId="0" applyAlignment="1" applyProtection="1">
      <alignment horizontal="left"/>
      <protection locked="0"/>
    </xf>
    <xf numFmtId="0" fontId="2" fillId="45" borderId="14" xfId="0" applyNumberFormat="1" applyFont="1" applyFill="1" applyBorder="1" applyAlignment="1" applyProtection="1">
      <alignment horizontal="center"/>
      <protection locked="0"/>
    </xf>
    <xf numFmtId="0" fontId="2" fillId="45" borderId="14" xfId="0" applyNumberFormat="1" applyFont="1" applyFill="1" applyBorder="1" applyProtection="1">
      <protection locked="0"/>
    </xf>
    <xf numFmtId="0" fontId="2" fillId="46" borderId="87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53" borderId="14" xfId="0" applyNumberFormat="1" applyFont="1" applyFill="1" applyBorder="1" applyAlignment="1" applyProtection="1">
      <alignment horizontal="center" vertical="center"/>
      <protection locked="0"/>
    </xf>
    <xf numFmtId="165" fontId="2" fillId="42" borderId="18" xfId="0" applyNumberFormat="1" applyFont="1" applyFill="1" applyBorder="1" applyAlignment="1" applyProtection="1">
      <alignment horizontal="center" vertical="center"/>
      <protection locked="0"/>
    </xf>
    <xf numFmtId="165" fontId="3" fillId="0" borderId="14" xfId="1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ill="1" applyBorder="1" applyProtection="1">
      <protection locked="0"/>
    </xf>
    <xf numFmtId="0" fontId="2" fillId="4" borderId="0" xfId="0" applyNumberFormat="1" applyFont="1" applyFill="1" applyProtection="1">
      <protection locked="0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6" fontId="3" fillId="4" borderId="0" xfId="0" applyFont="1" applyFill="1" applyProtection="1">
      <protection locked="0"/>
    </xf>
    <xf numFmtId="165" fontId="3" fillId="4" borderId="0" xfId="1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Border="1" applyProtection="1"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53" borderId="4" xfId="0" applyNumberFormat="1" applyFont="1" applyFill="1" applyBorder="1" applyAlignment="1" applyProtection="1">
      <alignment horizontal="center" vertical="center"/>
      <protection locked="0"/>
    </xf>
    <xf numFmtId="165" fontId="2" fillId="42" borderId="4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165" fontId="3" fillId="0" borderId="26" xfId="0" applyNumberFormat="1" applyFont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Protection="1">
      <protection locked="0"/>
    </xf>
    <xf numFmtId="166" fontId="2" fillId="4" borderId="0" xfId="0" applyFont="1" applyFill="1" applyBorder="1" applyProtection="1"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Protection="1"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165" fontId="2" fillId="51" borderId="0" xfId="0" applyNumberFormat="1" applyFont="1" applyFill="1" applyBorder="1" applyProtection="1">
      <protection locked="0"/>
    </xf>
    <xf numFmtId="166" fontId="0" fillId="0" borderId="10" xfId="0" applyBorder="1" applyProtection="1">
      <protection locked="0"/>
    </xf>
    <xf numFmtId="166" fontId="1" fillId="4" borderId="0" xfId="0" applyFont="1" applyFill="1" applyProtection="1">
      <protection locked="0"/>
    </xf>
    <xf numFmtId="165" fontId="1" fillId="4" borderId="0" xfId="1" applyNumberFormat="1" applyFont="1" applyFill="1" applyBorder="1" applyAlignment="1" applyProtection="1">
      <alignment horizontal="center" vertical="center"/>
      <protection locked="0"/>
    </xf>
    <xf numFmtId="165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166" fontId="2" fillId="4" borderId="0" xfId="0" applyFont="1" applyFill="1" applyProtection="1">
      <protection locked="0"/>
    </xf>
    <xf numFmtId="0" fontId="3" fillId="4" borderId="0" xfId="0" applyNumberFormat="1" applyFont="1" applyFill="1" applyBorder="1" applyProtection="1">
      <protection locked="0"/>
    </xf>
    <xf numFmtId="166" fontId="7" fillId="4" borderId="0" xfId="0" applyFont="1" applyFill="1" applyBorder="1" applyAlignment="1" applyProtection="1">
      <alignment horizontal="center" vertical="center"/>
      <protection locked="0"/>
    </xf>
    <xf numFmtId="166" fontId="7" fillId="0" borderId="0" xfId="0" applyFont="1" applyAlignment="1" applyProtection="1">
      <alignment horizontal="center" vertical="center"/>
      <protection locked="0"/>
    </xf>
    <xf numFmtId="165" fontId="5" fillId="0" borderId="0" xfId="1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4" borderId="0" xfId="0" applyNumberFormat="1" applyFont="1" applyFill="1" applyBorder="1" applyProtection="1">
      <protection locked="0"/>
    </xf>
    <xf numFmtId="0" fontId="2" fillId="51" borderId="0" xfId="0" applyNumberFormat="1" applyFont="1" applyFill="1" applyBorder="1" applyProtection="1">
      <protection locked="0"/>
    </xf>
    <xf numFmtId="165" fontId="2" fillId="51" borderId="0" xfId="0" applyNumberFormat="1" applyFont="1" applyFill="1" applyBorder="1" applyAlignment="1" applyProtection="1">
      <alignment horizontal="right" vertical="center"/>
      <protection locked="0"/>
    </xf>
    <xf numFmtId="165" fontId="2" fillId="59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166" fontId="0" fillId="0" borderId="0" xfId="0" applyFont="1" applyProtection="1">
      <protection locked="0"/>
    </xf>
    <xf numFmtId="0" fontId="2" fillId="56" borderId="24" xfId="0" applyNumberFormat="1" applyFont="1" applyFill="1" applyBorder="1" applyAlignment="1" applyProtection="1">
      <alignment horizontal="center" vertical="center"/>
      <protection locked="0" hidden="1"/>
    </xf>
    <xf numFmtId="0" fontId="12" fillId="39" borderId="88" xfId="0" applyNumberFormat="1" applyFont="1" applyFill="1" applyBorder="1" applyProtection="1">
      <protection locked="0" hidden="1"/>
    </xf>
    <xf numFmtId="0" fontId="12" fillId="39" borderId="88" xfId="0" applyNumberFormat="1" applyFont="1" applyFill="1" applyBorder="1" applyAlignment="1" applyProtection="1">
      <alignment horizontal="center" vertical="center"/>
      <protection locked="0" hidden="1"/>
    </xf>
    <xf numFmtId="0" fontId="13" fillId="40" borderId="89" xfId="0" applyNumberFormat="1" applyFont="1" applyFill="1" applyBorder="1" applyAlignment="1" applyProtection="1">
      <alignment horizontal="center"/>
      <protection locked="0" hidden="1"/>
    </xf>
    <xf numFmtId="0" fontId="12" fillId="39" borderId="89" xfId="0" applyNumberFormat="1" applyFont="1" applyFill="1" applyBorder="1" applyProtection="1">
      <protection locked="0" hidden="1"/>
    </xf>
    <xf numFmtId="0" fontId="12" fillId="39" borderId="89" xfId="0" applyNumberFormat="1" applyFont="1" applyFill="1" applyBorder="1" applyAlignment="1" applyProtection="1">
      <alignment horizontal="center" vertical="center"/>
      <protection locked="0" hidden="1"/>
    </xf>
    <xf numFmtId="165" fontId="13" fillId="40" borderId="89" xfId="0" applyNumberFormat="1" applyFont="1" applyFill="1" applyBorder="1" applyProtection="1">
      <protection locked="0" hidden="1"/>
    </xf>
    <xf numFmtId="0" fontId="13" fillId="40" borderId="88" xfId="0" applyNumberFormat="1" applyFont="1" applyFill="1" applyBorder="1" applyAlignment="1" applyProtection="1">
      <alignment horizontal="center"/>
      <protection locked="0" hidden="1"/>
    </xf>
    <xf numFmtId="165" fontId="13" fillId="40" borderId="88" xfId="0" applyNumberFormat="1" applyFont="1" applyFill="1" applyBorder="1" applyProtection="1">
      <protection locked="0" hidden="1"/>
    </xf>
    <xf numFmtId="0" fontId="12" fillId="39" borderId="90" xfId="0" applyNumberFormat="1" applyFont="1" applyFill="1" applyBorder="1" applyProtection="1">
      <protection locked="0" hidden="1"/>
    </xf>
    <xf numFmtId="0" fontId="12" fillId="39" borderId="90" xfId="0" applyNumberFormat="1" applyFont="1" applyFill="1" applyBorder="1" applyAlignment="1" applyProtection="1">
      <alignment horizontal="center" vertical="center"/>
      <protection locked="0" hidden="1"/>
    </xf>
    <xf numFmtId="0" fontId="13" fillId="40" borderId="91" xfId="0" applyNumberFormat="1" applyFont="1" applyFill="1" applyBorder="1" applyAlignment="1" applyProtection="1">
      <alignment horizontal="center"/>
      <protection locked="0" hidden="1"/>
    </xf>
    <xf numFmtId="0" fontId="12" fillId="39" borderId="91" xfId="0" applyNumberFormat="1" applyFont="1" applyFill="1" applyBorder="1" applyProtection="1">
      <protection locked="0" hidden="1"/>
    </xf>
    <xf numFmtId="0" fontId="12" fillId="39" borderId="91" xfId="0" applyNumberFormat="1" applyFont="1" applyFill="1" applyBorder="1" applyAlignment="1" applyProtection="1">
      <alignment horizontal="center" vertical="center"/>
      <protection locked="0" hidden="1"/>
    </xf>
    <xf numFmtId="165" fontId="13" fillId="40" borderId="91" xfId="0" applyNumberFormat="1" applyFont="1" applyFill="1" applyBorder="1" applyProtection="1">
      <protection locked="0" hidden="1"/>
    </xf>
    <xf numFmtId="0" fontId="13" fillId="40" borderId="90" xfId="0" applyNumberFormat="1" applyFont="1" applyFill="1" applyBorder="1" applyAlignment="1" applyProtection="1">
      <alignment horizontal="center"/>
      <protection locked="0" hidden="1"/>
    </xf>
    <xf numFmtId="165" fontId="13" fillId="40" borderId="90" xfId="0" applyNumberFormat="1" applyFont="1" applyFill="1" applyBorder="1" applyProtection="1"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1" fontId="2" fillId="42" borderId="12" xfId="0" applyNumberFormat="1" applyFont="1" applyFill="1" applyBorder="1" applyAlignment="1" applyProtection="1">
      <alignment horizontal="center" vertical="center"/>
      <protection locked="0"/>
    </xf>
    <xf numFmtId="166" fontId="27" fillId="4" borderId="0" xfId="14" applyNumberFormat="1" applyFill="1" applyBorder="1"/>
    <xf numFmtId="166" fontId="34" fillId="47" borderId="64" xfId="45" applyFont="1" applyFill="1" applyBorder="1" applyAlignment="1">
      <alignment horizontal="left"/>
    </xf>
    <xf numFmtId="166" fontId="4" fillId="0" borderId="0" xfId="0" applyFont="1" applyAlignment="1">
      <alignment horizontal="center"/>
    </xf>
    <xf numFmtId="166" fontId="2" fillId="0" borderId="0" xfId="0" applyFont="1" applyAlignment="1">
      <alignment horizontal="center"/>
    </xf>
    <xf numFmtId="166" fontId="34" fillId="47" borderId="69" xfId="45" applyFont="1" applyFill="1" applyBorder="1" applyAlignment="1">
      <alignment horizontal="left"/>
    </xf>
    <xf numFmtId="166" fontId="34" fillId="47" borderId="68" xfId="45" applyFont="1" applyFill="1" applyBorder="1" applyAlignment="1">
      <alignment horizontal="left"/>
    </xf>
    <xf numFmtId="166" fontId="34" fillId="47" borderId="67" xfId="45" applyFont="1" applyFill="1" applyBorder="1" applyAlignment="1">
      <alignment horizontal="left"/>
    </xf>
    <xf numFmtId="166" fontId="33" fillId="0" borderId="74" xfId="0" applyFont="1" applyBorder="1" applyAlignment="1">
      <alignment horizontal="center"/>
    </xf>
    <xf numFmtId="166" fontId="35" fillId="47" borderId="64" xfId="14" applyNumberFormat="1" applyFont="1" applyFill="1" applyAlignment="1">
      <alignment horizontal="left"/>
    </xf>
    <xf numFmtId="166" fontId="27" fillId="4" borderId="73" xfId="14" applyNumberFormat="1" applyFill="1" applyBorder="1"/>
    <xf numFmtId="166" fontId="27" fillId="4" borderId="72" xfId="14" applyNumberFormat="1" applyFill="1" applyBorder="1"/>
    <xf numFmtId="166" fontId="27" fillId="4" borderId="71" xfId="14" applyNumberFormat="1" applyFill="1" applyBorder="1"/>
    <xf numFmtId="0" fontId="1" fillId="43" borderId="43" xfId="0" applyNumberFormat="1" applyFont="1" applyFill="1" applyBorder="1" applyAlignment="1" applyProtection="1">
      <alignment horizontal="center" vertical="top" wrapText="1"/>
      <protection locked="0" hidden="1"/>
    </xf>
    <xf numFmtId="0" fontId="1" fillId="43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0" xfId="0" applyNumberFormat="1" applyFont="1" applyBorder="1" applyAlignment="1" applyProtection="1">
      <alignment horizontal="center" wrapText="1"/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166" fontId="2" fillId="0" borderId="31" xfId="0" applyFont="1" applyBorder="1" applyAlignment="1" applyProtection="1">
      <alignment horizontal="left" vertical="center"/>
      <protection locked="0" hidden="1"/>
    </xf>
    <xf numFmtId="0" fontId="1" fillId="43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16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6" xfId="1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31" xfId="0" applyNumberFormat="1" applyFont="1" applyFill="1" applyBorder="1" applyAlignment="1" applyProtection="1">
      <alignment horizontal="center" vertical="center"/>
      <protection locked="0" hidden="1"/>
    </xf>
    <xf numFmtId="166" fontId="33" fillId="0" borderId="0" xfId="0" applyFont="1" applyAlignment="1" applyProtection="1">
      <alignment horizontal="right" vertical="center"/>
      <protection locked="0" hidden="1"/>
    </xf>
    <xf numFmtId="49" fontId="2" fillId="4" borderId="31" xfId="0" applyNumberFormat="1" applyFont="1" applyFill="1" applyBorder="1" applyAlignment="1" applyProtection="1">
      <alignment horizontal="center"/>
      <protection locked="0" hidden="1"/>
    </xf>
    <xf numFmtId="0" fontId="1" fillId="43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4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4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0" xfId="0" applyNumberFormat="1" applyFont="1" applyFill="1" applyAlignment="1" applyProtection="1">
      <alignment horizontal="center" vertical="center"/>
      <protection locked="0" hidden="1"/>
    </xf>
    <xf numFmtId="0" fontId="1" fillId="43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24" xfId="1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46" xfId="1" applyNumberFormat="1" applyFont="1" applyBorder="1" applyAlignment="1" applyProtection="1">
      <alignment horizontal="center" vertical="center"/>
      <protection locked="0" hidden="1"/>
    </xf>
    <xf numFmtId="165" fontId="2" fillId="0" borderId="47" xfId="1" applyNumberFormat="1" applyFont="1" applyBorder="1" applyAlignment="1" applyProtection="1">
      <alignment horizontal="center" vertical="center"/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65" fontId="2" fillId="0" borderId="42" xfId="0" applyNumberFormat="1" applyFont="1" applyBorder="1" applyAlignment="1" applyProtection="1">
      <alignment horizontal="center"/>
      <protection locked="0" hidden="1"/>
    </xf>
    <xf numFmtId="165" fontId="2" fillId="0" borderId="40" xfId="0" applyNumberFormat="1" applyFont="1" applyBorder="1" applyAlignment="1" applyProtection="1">
      <alignment horizontal="center"/>
      <protection locked="0" hidden="1"/>
    </xf>
    <xf numFmtId="0" fontId="1" fillId="43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6" xfId="1" applyNumberFormat="1" applyFont="1" applyFill="1" applyBorder="1" applyAlignment="1" applyProtection="1">
      <alignment horizontal="center" vertical="center"/>
      <protection locked="0" hidden="1"/>
    </xf>
    <xf numFmtId="165" fontId="2" fillId="4" borderId="47" xfId="1" applyNumberFormat="1" applyFont="1" applyFill="1" applyBorder="1" applyAlignment="1" applyProtection="1">
      <alignment horizontal="center" vertical="center"/>
      <protection locked="0" hidden="1"/>
    </xf>
    <xf numFmtId="0" fontId="2" fillId="5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4" borderId="30" xfId="0" applyNumberFormat="1" applyFont="1" applyFill="1" applyBorder="1" applyAlignment="1" applyProtection="1">
      <alignment horizontal="center" wrapText="1"/>
      <protection locked="0" hidden="1"/>
    </xf>
    <xf numFmtId="166" fontId="33" fillId="4" borderId="0" xfId="0" applyFont="1" applyFill="1" applyAlignment="1" applyProtection="1">
      <alignment horizontal="right" vertical="center"/>
      <protection locked="0" hidden="1"/>
    </xf>
    <xf numFmtId="0" fontId="1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6" xfId="0" applyNumberFormat="1" applyFont="1" applyFill="1" applyBorder="1" applyAlignment="1" applyProtection="1">
      <alignment horizontal="center" vertical="center"/>
      <protection locked="0" hidden="1"/>
    </xf>
    <xf numFmtId="0" fontId="2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58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43" borderId="16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Border="1" applyAlignment="1" applyProtection="1">
      <alignment horizontal="right" vertical="center"/>
      <protection locked="0"/>
    </xf>
    <xf numFmtId="166" fontId="4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166" fontId="2" fillId="0" borderId="0" xfId="0" applyFont="1" applyBorder="1" applyAlignment="1" applyProtection="1">
      <alignment horizontal="left" vertical="center"/>
      <protection locked="0"/>
    </xf>
    <xf numFmtId="0" fontId="2" fillId="4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7" xfId="0" applyNumberFormat="1" applyFont="1" applyFill="1" applyBorder="1" applyAlignment="1" applyProtection="1">
      <alignment horizontal="center" vertical="center"/>
      <protection locked="0"/>
    </xf>
    <xf numFmtId="166" fontId="36" fillId="0" borderId="0" xfId="0" applyFont="1" applyAlignment="1">
      <alignment horizontal="right"/>
    </xf>
    <xf numFmtId="0" fontId="15" fillId="41" borderId="9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41" borderId="88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5" borderId="9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5" borderId="88" xfId="0" applyNumberFormat="1" applyFont="1" applyFill="1" applyBorder="1" applyAlignment="1" applyProtection="1">
      <alignment horizontal="center" vertical="center" wrapText="1"/>
      <protection locked="0" hidden="1"/>
    </xf>
    <xf numFmtId="166" fontId="4" fillId="0" borderId="0" xfId="0" applyFont="1" applyAlignment="1">
      <alignment horizontal="center" vertical="center"/>
    </xf>
    <xf numFmtId="166" fontId="33" fillId="0" borderId="0" xfId="0" applyFont="1" applyAlignment="1">
      <alignment horizontal="center" vertical="center"/>
    </xf>
    <xf numFmtId="166" fontId="4" fillId="0" borderId="0" xfId="0" applyFont="1" applyAlignment="1">
      <alignment horizontal="left"/>
    </xf>
    <xf numFmtId="166" fontId="4" fillId="0" borderId="0" xfId="0" applyFont="1" applyAlignment="1">
      <alignment horizontal="left" indent="3"/>
    </xf>
  </cellXfs>
  <cellStyles count="46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5" builtinId="8"/>
    <cellStyle name="Kontrolná bunka" xfId="14" builtinId="23" customBuiltin="1"/>
    <cellStyle name="Mena" xfId="1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43" xr:uid="{00000000-0005-0000-0000-00001C000000}"/>
    <cellStyle name="Normálne 3" xfId="44" xr:uid="{00000000-0005-0000-0000-00001D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35"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8000"/>
      <color rgb="FF03FB3E"/>
      <color rgb="FF00CC00"/>
      <color rgb="FF0000CC"/>
      <color rgb="FFCC0099"/>
      <color rgb="FF009999"/>
      <color rgb="FF3333FF"/>
      <color rgb="FFFF00FF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6</xdr:row>
      <xdr:rowOff>152400</xdr:rowOff>
    </xdr:from>
    <xdr:to>
      <xdr:col>6</xdr:col>
      <xdr:colOff>685800</xdr:colOff>
      <xdr:row>7</xdr:row>
      <xdr:rowOff>9525</xdr:rowOff>
    </xdr:to>
    <xdr:sp macro="" textlink="">
      <xdr:nvSpPr>
        <xdr:cNvPr id="442374" name="ScrollBar1" hidden="1">
          <a:extLst>
            <a:ext uri="{63B3BB69-23CF-44E3-9099-C40C66FF867C}">
              <a14:compatExt xmlns:a14="http://schemas.microsoft.com/office/drawing/2010/main" spid="_x0000_s442374"/>
            </a:ext>
            <a:ext uri="{FF2B5EF4-FFF2-40B4-BE49-F238E27FC236}">
              <a16:creationId xmlns:a16="http://schemas.microsoft.com/office/drawing/2014/main" id="{00000000-0008-0000-0000-000006C006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150892</xdr:rowOff>
    </xdr:from>
    <xdr:to>
      <xdr:col>4</xdr:col>
      <xdr:colOff>325350</xdr:colOff>
      <xdr:row>19</xdr:row>
      <xdr:rowOff>12367</xdr:rowOff>
    </xdr:to>
    <xdr:sp macro="[0]!TlacCB.TlacCB" textlink="">
      <xdr:nvSpPr>
        <xdr:cNvPr id="5" name="Zaoblený obdĺžn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2124075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Čiernobiele</a:t>
          </a:r>
        </a:p>
        <a:p>
          <a:pPr algn="l"/>
          <a:endParaRPr lang="sk-SK" sz="1200" b="1"/>
        </a:p>
      </xdr:txBody>
    </xdr:sp>
    <xdr:clientData/>
  </xdr:twoCellAnchor>
  <xdr:twoCellAnchor>
    <xdr:from>
      <xdr:col>6</xdr:col>
      <xdr:colOff>323850</xdr:colOff>
      <xdr:row>17</xdr:row>
      <xdr:rowOff>150892</xdr:rowOff>
    </xdr:from>
    <xdr:to>
      <xdr:col>7</xdr:col>
      <xdr:colOff>563475</xdr:colOff>
      <xdr:row>19</xdr:row>
      <xdr:rowOff>12367</xdr:rowOff>
    </xdr:to>
    <xdr:sp macro="[0]!sklad" textlink="">
      <xdr:nvSpPr>
        <xdr:cNvPr id="6" name="Zaoblený obdĺžn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00550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Skladový</a:t>
          </a:r>
        </a:p>
      </xdr:txBody>
    </xdr:sp>
    <xdr:clientData/>
  </xdr:twoCellAnchor>
  <xdr:twoCellAnchor>
    <xdr:from>
      <xdr:col>4</xdr:col>
      <xdr:colOff>485775</xdr:colOff>
      <xdr:row>17</xdr:row>
      <xdr:rowOff>150892</xdr:rowOff>
    </xdr:from>
    <xdr:to>
      <xdr:col>6</xdr:col>
      <xdr:colOff>115800</xdr:colOff>
      <xdr:row>19</xdr:row>
      <xdr:rowOff>12367</xdr:rowOff>
    </xdr:to>
    <xdr:sp macro="[0]!TlačFB.TlačFB" textlink="">
      <xdr:nvSpPr>
        <xdr:cNvPr id="7" name="Zaoblený obdĺžn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38500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Farebné</a:t>
          </a:r>
        </a:p>
      </xdr:txBody>
    </xdr:sp>
    <xdr:clientData/>
  </xdr:twoCellAnchor>
  <xdr:twoCellAnchor editAs="oneCell">
    <xdr:from>
      <xdr:col>6</xdr:col>
      <xdr:colOff>609600</xdr:colOff>
      <xdr:row>6</xdr:row>
      <xdr:rowOff>152400</xdr:rowOff>
    </xdr:from>
    <xdr:to>
      <xdr:col>6</xdr:col>
      <xdr:colOff>685800</xdr:colOff>
      <xdr:row>7</xdr:row>
      <xdr:rowOff>9525</xdr:rowOff>
    </xdr:to>
    <xdr:pic>
      <xdr:nvPicPr>
        <xdr:cNvPr id="2" name="ScrollBar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466850"/>
          <a:ext cx="76200" cy="76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9" name="BlokTextu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0" name="BlokTextu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2" name="BlokTextu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3" name="BlokTextu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4" name="BlokTextu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5" name="BlokTextu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6" name="BlokTextu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7" name="BlokTextu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8" name="BlokTextu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9" name="BlokTextu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0" name="BlokTextu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1" name="BlokTextu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2" name="BlokTextu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3" name="BlokTextu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4" name="BlokTextu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6" name="BlokTextu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7" name="BlokTextu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8" name="BlokTextu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9" name="BlokTextu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0</xdr:colOff>
      <xdr:row>31</xdr:row>
      <xdr:rowOff>38100</xdr:rowOff>
    </xdr:from>
    <xdr:ext cx="184731" cy="264560"/>
    <xdr:sp macro="" textlink="">
      <xdr:nvSpPr>
        <xdr:cNvPr id="30" name="BlokTextu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1" name="BlokTextu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3" name="BlokTextu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5" name="BlokTextu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7" name="BlokTextu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9" name="BlokTextu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1" name="BlokTextu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3" name="BlokTextu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5" name="BlokTextu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7" name="BlokTextu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9" name="BlokTextu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1" name="BlokTextu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3" name="BlokTextu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5" name="BlokTextu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6" name="BlokTextu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7" name="BlokTextu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8" name="BlokTextu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9" name="BlokTextu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0" name="BlokTextu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1" name="BlokTextu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2" name="BlokTextu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3" name="BlokTextu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4" name="BlokTextu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5" name="BlokTextu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6" name="BlokTextu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7" name="BlokTextu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8" name="BlokTextu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9" name="BlokTextu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0" name="BlokTextu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1" name="BlokTextu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2" name="BlokTextu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3" name="BlokTextu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4" name="BlokTextu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5" name="BlokTextu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6" name="BlokTextu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7" name="BlokTextu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8" name="BlokTextu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9" name="BlokTextu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0" name="BlokTextu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1" name="BlokTextu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2" name="BlokTextu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3" name="BlokTextu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4" name="BlokTextu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5" name="BlokTextu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6" name="BlokTextu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7" name="BlokTextu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8" name="BlokTextu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9" name="BlokTextu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90" name="BlokTextu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91" name="BlokTextu 90">
          <a:extLst>
            <a:ext uri="{FF2B5EF4-FFF2-40B4-BE49-F238E27FC236}">
              <a16:creationId xmlns:a16="http://schemas.microsoft.com/office/drawing/2014/main" id="{887D3DD1-8967-46B4-9E2F-C885A9F05437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a:spPr>
      <a:bodyPr vertOverflow="clip" horzOverflow="clip" rtlCol="0" anchor="t" anchorCtr="1"/>
      <a:lstStyle>
        <a:defPPr algn="l">
          <a:defRPr sz="11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13" Type="http://schemas.openxmlformats.org/officeDocument/2006/relationships/hyperlink" Target="../Documents/AppData/Roaming/Microsoft/Excel/Vyu&#269;tovanie%202019/Dropbox/Kr&#269;ma/Mesa&#269;n&#233;%20vyu&#269;tovanie/Kr&#269;ma/Vyu&#269;tovanie%202017/vyuctovanie%20%20September%202017%20.xlsm" TargetMode="External"/><Relationship Id="rId18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26" Type="http://schemas.openxmlformats.org/officeDocument/2006/relationships/hyperlink" Target="../Documents/AppData/Roaming/Microsoft/Excel/Vyu&#269;tovanie%202019/Dropbox/Kr&#269;ma/Mesa&#269;n&#233;%20vyu&#269;tovanie/Kr&#269;ma/Vyu&#269;tovanie%202019/vyuctovanie%20Okt&#243;ber%202018%20.xlsm" TargetMode="External"/><Relationship Id="rId3" Type="http://schemas.openxmlformats.org/officeDocument/2006/relationships/hyperlink" Target="../Documents/AppData/Roaming/Microsoft/Excel/Vyu&#269;tovanie%202019/Dropbox/Kr&#269;ma/Mesa&#269;n&#233;%20vyu&#269;tovanie/Kr&#269;ma/Vyu&#269;tovanie%202016/vyuctovanie%20%20december%202016.xlsm" TargetMode="External"/><Relationship Id="rId21" Type="http://schemas.openxmlformats.org/officeDocument/2006/relationships/hyperlink" Target="../Documents/AppData/Roaming/Microsoft/Excel/Vyu&#269;tovanie%202019/Dropbox/Kr&#269;ma/Mesa&#269;n&#233;%20vyu&#269;tovanie/Kr&#269;ma/Vyu&#269;tovanie%202019/vyuctovanie%20M&#225;j%202018.xlsm" TargetMode="External"/><Relationship Id="rId7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12" Type="http://schemas.openxmlformats.org/officeDocument/2006/relationships/hyperlink" Target="../Documents/AppData/Roaming/Microsoft/Excel/Vyu&#269;tovanie%202019/Dropbox/Kr&#269;ma/Mesa&#269;n&#233;%20vyu&#269;tovanie/Kr&#269;ma/Vyu&#269;tovanie%202017/vyuctovanie%20%20August%202017%20.xlsm" TargetMode="External"/><Relationship Id="rId17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25" Type="http://schemas.openxmlformats.org/officeDocument/2006/relationships/hyperlink" Target="../Documents/AppData/Roaming/Microsoft/Excel/Vyu&#269;tovanie%202019/Dropbox/Kr&#269;ma/Mesa&#269;n&#233;%20vyu&#269;tovanie/Kr&#269;ma/Vyu&#269;tovanie%202019/vyuctovanie%20September%202018%20.xls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../Documents/AppData/Roaming/Microsoft/Excel/Vyu&#269;tovanie%202019/Dropbox/Kr&#269;ma/Mesa&#269;n&#233;%20vyu&#269;tovanie/Kr&#269;ma/Vyu&#269;tovanie%202017/vyuctovanie%20December%20%202017%20.xlsm" TargetMode="External"/><Relationship Id="rId20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11" Type="http://schemas.openxmlformats.org/officeDocument/2006/relationships/hyperlink" Target="../Documents/AppData/Roaming/Microsoft/Excel/Vyu&#269;tovanie%202019/Dropbox/Kr&#269;ma/Mesa&#269;n&#233;%20vyu&#269;tovanie/Kr&#269;ma/Vyu&#269;tovanie%202017/vyuctovanie%20%20J&#250;l%202017%20.xlsm" TargetMode="External"/><Relationship Id="rId24" Type="http://schemas.openxmlformats.org/officeDocument/2006/relationships/hyperlink" Target="..\Documents\AppData\Roaming\Microsoft\Excel\Vyu&#269;tovanie%202019\Dropbox\Kr&#269;ma\Mesa&#269;n&#233;%20vyu&#269;tovanie\Kr&#269;ma\Vyu&#269;tovanie%202019\vyuctovanie%20August%202018%20.xlsm" TargetMode="External"/><Relationship Id="rId5" Type="http://schemas.openxmlformats.org/officeDocument/2006/relationships/hyperlink" Target="../Documents/AppData/Roaming/Microsoft/Excel/Vyu&#269;tovanie%202019/Vyu&#269;tovanie%202017/vyuctovanie%20%20Janu&#225;r%202017.xlsm" TargetMode="External"/><Relationship Id="rId15" Type="http://schemas.openxmlformats.org/officeDocument/2006/relationships/hyperlink" Target="../Documents/AppData/Roaming/Microsoft/Excel/Vyu&#269;tovanie%202019/Dropbox/Kr&#269;ma/Mesa&#269;n&#233;%20vyu&#269;tovanie/Kr&#269;ma/Vyu&#269;tovanie%202017/vyuctovanie%20November%202017%20.xlsm" TargetMode="External"/><Relationship Id="rId23" Type="http://schemas.openxmlformats.org/officeDocument/2006/relationships/hyperlink" Target="../Documents/AppData/Roaming/Microsoft/Excel/Vyu&#269;tovanie%202019/Dropbox/Kr&#269;ma/Mesa&#269;n&#233;%20vyu&#269;tovanie/Kr&#269;ma/Vyu&#269;tovanie%202019/vyuctovanie%20J&#250;l%202018.xlsm" TargetMode="External"/><Relationship Id="rId28" Type="http://schemas.openxmlformats.org/officeDocument/2006/relationships/hyperlink" Target="..\Documents\AppData\Roaming\Microsoft\Excel\Vyu&#269;tovanie%202019\Dropbox\Kr&#269;ma\Mesa&#269;n&#233;%20vyu&#269;tovanie\Kr&#269;ma\Vyu&#269;tovanie%202018\vyuctovanie%20December%202018%20.xlsm" TargetMode="External"/><Relationship Id="rId10" Type="http://schemas.openxmlformats.org/officeDocument/2006/relationships/hyperlink" Target="../Documents/AppData/Roaming/Microsoft/Excel/Vyu&#269;tovanie%202019/Dropbox/Kr&#269;ma/Mesa&#269;n&#233;%20vyu&#269;tovanie/Kr&#269;ma/Vyu&#269;tovanie%202017/vyuctovanie%20%20J&#250;n%202017%20.xlsm" TargetMode="External"/><Relationship Id="rId19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4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9" Type="http://schemas.openxmlformats.org/officeDocument/2006/relationships/hyperlink" Target="../Documents/AppData/Roaming/Microsoft/Excel/Vyu&#269;tovanie%202019/Dropbox/Kr&#269;ma/Mesa&#269;n&#233;%20vyu&#269;tovanie/Kr&#269;ma/Vyu&#269;tovanie%202017/vyuctovanie%20%20M&#225;j%202017%20.xlsm" TargetMode="External"/><Relationship Id="rId14" Type="http://schemas.openxmlformats.org/officeDocument/2006/relationships/hyperlink" Target="..\Documents\AppData\Roaming\Microsoft\Excel\Vyu&#269;tovanie%202019\Dropbox\Kr&#269;ma\Mesa&#269;n&#233;%20vyu&#269;tovanie\Kr&#269;ma\Vyu&#269;tovanie%202017\vyuctovanie%20%20Oktober%202017%20.xlsm" TargetMode="External"/><Relationship Id="rId22" Type="http://schemas.openxmlformats.org/officeDocument/2006/relationships/hyperlink" Target="../Documents/AppData/Roaming/Microsoft/Excel/Vyu&#269;tovanie%202019/Dropbox/Kr&#269;ma/Mesa&#269;n&#233;%20vyu&#269;tovanie/Kr&#269;ma/Vyu&#269;tovanie%202019/vyuctovanie%20J&#250;n%202018.xlsm" TargetMode="External"/><Relationship Id="rId27" Type="http://schemas.openxmlformats.org/officeDocument/2006/relationships/hyperlink" Target="..\Documents\AppData\Roaming\Microsoft\Excel\Vyu&#269;tovanie%202019\Dropbox\Kr&#269;ma\Mesa&#269;n&#233;%20vyu&#269;tovanie\Kr&#269;ma\Vyu&#269;tovanie%202019\vyuctovanie%20November%202018.xlsm" TargetMode="External"/><Relationship Id="rId30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enu">
    <tabColor rgb="FFAB058B"/>
  </sheetPr>
  <dimension ref="B3:M222"/>
  <sheetViews>
    <sheetView showGridLines="0" workbookViewId="0">
      <selection activeCell="L26" sqref="L26"/>
    </sheetView>
  </sheetViews>
  <sheetFormatPr defaultRowHeight="15" x14ac:dyDescent="0.25"/>
  <cols>
    <col min="2" max="4" width="10.7109375" customWidth="1"/>
    <col min="6" max="8" width="10.7109375" customWidth="1"/>
    <col min="10" max="12" width="10.7109375" customWidth="1"/>
  </cols>
  <sheetData>
    <row r="3" spans="2:13" ht="21.75" thickBot="1" x14ac:dyDescent="0.4">
      <c r="B3" s="480" t="s">
        <v>172</v>
      </c>
      <c r="C3" s="480"/>
      <c r="D3" s="480"/>
      <c r="F3" s="480" t="s">
        <v>171</v>
      </c>
      <c r="G3" s="480"/>
      <c r="H3" s="480"/>
      <c r="J3" s="480" t="s">
        <v>170</v>
      </c>
      <c r="K3" s="480"/>
      <c r="L3" s="480"/>
    </row>
    <row r="4" spans="2:13" ht="17.25" thickTop="1" thickBot="1" x14ac:dyDescent="0.3">
      <c r="B4" s="481" t="s">
        <v>169</v>
      </c>
      <c r="C4" s="481"/>
      <c r="D4" s="481"/>
      <c r="E4" s="140"/>
      <c r="F4" s="474" t="s">
        <v>168</v>
      </c>
      <c r="G4" s="474"/>
      <c r="H4" s="474"/>
      <c r="I4" s="140"/>
      <c r="J4" s="474" t="s">
        <v>167</v>
      </c>
      <c r="K4" s="474"/>
      <c r="L4" s="474"/>
      <c r="M4" s="140"/>
    </row>
    <row r="5" spans="2:13" ht="17.25" thickTop="1" thickBot="1" x14ac:dyDescent="0.3">
      <c r="B5" s="482"/>
      <c r="C5" s="483"/>
      <c r="D5" s="484"/>
      <c r="E5" s="142"/>
      <c r="F5" s="474" t="s">
        <v>166</v>
      </c>
      <c r="G5" s="474"/>
      <c r="H5" s="474"/>
      <c r="I5" s="140"/>
      <c r="J5" s="474" t="s">
        <v>165</v>
      </c>
      <c r="K5" s="474"/>
      <c r="L5" s="474"/>
      <c r="M5" s="140"/>
    </row>
    <row r="6" spans="2:13" ht="17.25" thickTop="1" thickBot="1" x14ac:dyDescent="0.3">
      <c r="B6" s="473"/>
      <c r="C6" s="473"/>
      <c r="D6" s="473"/>
      <c r="E6" s="140"/>
      <c r="F6" s="474" t="s">
        <v>164</v>
      </c>
      <c r="G6" s="474"/>
      <c r="H6" s="474"/>
      <c r="I6" s="140"/>
      <c r="J6" s="474" t="s">
        <v>163</v>
      </c>
      <c r="K6" s="474"/>
      <c r="L6" s="474"/>
      <c r="M6" s="140"/>
    </row>
    <row r="7" spans="2:13" ht="17.25" thickTop="1" thickBot="1" x14ac:dyDescent="0.3">
      <c r="B7" s="473"/>
      <c r="C7" s="473"/>
      <c r="D7" s="473"/>
      <c r="E7" s="140"/>
      <c r="F7" s="474" t="s">
        <v>162</v>
      </c>
      <c r="G7" s="474"/>
      <c r="H7" s="474"/>
      <c r="I7" s="140"/>
      <c r="J7" s="474" t="s">
        <v>161</v>
      </c>
      <c r="K7" s="474"/>
      <c r="L7" s="474"/>
      <c r="M7" s="140"/>
    </row>
    <row r="8" spans="2:13" ht="17.25" thickTop="1" thickBot="1" x14ac:dyDescent="0.3">
      <c r="B8" s="473"/>
      <c r="C8" s="473"/>
      <c r="D8" s="473"/>
      <c r="E8" s="140"/>
      <c r="F8" s="474" t="s">
        <v>160</v>
      </c>
      <c r="G8" s="474"/>
      <c r="H8" s="474"/>
      <c r="I8" s="140"/>
      <c r="J8" s="474" t="s">
        <v>159</v>
      </c>
      <c r="K8" s="474"/>
      <c r="L8" s="474"/>
      <c r="M8" s="140"/>
    </row>
    <row r="9" spans="2:13" ht="17.25" thickTop="1" thickBot="1" x14ac:dyDescent="0.3">
      <c r="B9" s="473"/>
      <c r="C9" s="473"/>
      <c r="D9" s="473"/>
      <c r="E9" s="140"/>
      <c r="F9" s="474" t="s">
        <v>158</v>
      </c>
      <c r="G9" s="474"/>
      <c r="H9" s="474"/>
      <c r="I9" s="140"/>
      <c r="J9" s="474" t="s">
        <v>157</v>
      </c>
      <c r="K9" s="474"/>
      <c r="L9" s="474"/>
      <c r="M9" s="140"/>
    </row>
    <row r="10" spans="2:13" ht="17.25" thickTop="1" thickBot="1" x14ac:dyDescent="0.3">
      <c r="B10" s="473"/>
      <c r="C10" s="473"/>
      <c r="D10" s="473"/>
      <c r="E10" s="140"/>
      <c r="F10" s="474" t="s">
        <v>156</v>
      </c>
      <c r="G10" s="474"/>
      <c r="H10" s="474"/>
      <c r="I10" s="140"/>
      <c r="J10" s="474" t="s">
        <v>155</v>
      </c>
      <c r="K10" s="474"/>
      <c r="L10" s="474"/>
      <c r="M10" s="140"/>
    </row>
    <row r="11" spans="2:13" ht="17.25" thickTop="1" thickBot="1" x14ac:dyDescent="0.3">
      <c r="B11" s="473"/>
      <c r="C11" s="473"/>
      <c r="D11" s="473"/>
      <c r="E11" s="140"/>
      <c r="F11" s="474" t="s">
        <v>154</v>
      </c>
      <c r="G11" s="474"/>
      <c r="H11" s="474"/>
      <c r="I11" s="140"/>
      <c r="J11" s="474" t="s">
        <v>153</v>
      </c>
      <c r="K11" s="474"/>
      <c r="L11" s="474"/>
      <c r="M11" s="140"/>
    </row>
    <row r="12" spans="2:13" ht="17.25" thickTop="1" thickBot="1" x14ac:dyDescent="0.3">
      <c r="B12" s="473"/>
      <c r="C12" s="473"/>
      <c r="D12" s="473"/>
      <c r="E12" s="140"/>
      <c r="F12" s="474" t="s">
        <v>152</v>
      </c>
      <c r="G12" s="474"/>
      <c r="H12" s="474"/>
      <c r="I12" s="140"/>
      <c r="J12" s="474" t="s">
        <v>151</v>
      </c>
      <c r="K12" s="474"/>
      <c r="L12" s="474"/>
      <c r="M12" s="140"/>
    </row>
    <row r="13" spans="2:13" ht="17.25" thickTop="1" thickBot="1" x14ac:dyDescent="0.3">
      <c r="B13" s="473"/>
      <c r="C13" s="473"/>
      <c r="D13" s="473"/>
      <c r="E13" s="140"/>
      <c r="F13" s="474" t="s">
        <v>150</v>
      </c>
      <c r="G13" s="474"/>
      <c r="H13" s="474"/>
      <c r="I13" s="140"/>
      <c r="J13" s="474" t="s">
        <v>149</v>
      </c>
      <c r="K13" s="474"/>
      <c r="L13" s="474"/>
      <c r="M13" s="140"/>
    </row>
    <row r="14" spans="2:13" ht="17.25" thickTop="1" thickBot="1" x14ac:dyDescent="0.3">
      <c r="B14" s="473"/>
      <c r="C14" s="473"/>
      <c r="D14" s="473"/>
      <c r="E14" s="141"/>
      <c r="F14" s="474" t="s">
        <v>148</v>
      </c>
      <c r="G14" s="474"/>
      <c r="H14" s="474"/>
      <c r="I14" s="141"/>
      <c r="J14" s="474" t="s">
        <v>248</v>
      </c>
      <c r="K14" s="474"/>
      <c r="L14" s="474"/>
      <c r="M14" s="140"/>
    </row>
    <row r="15" spans="2:13" ht="17.25" thickTop="1" thickBot="1" x14ac:dyDescent="0.3">
      <c r="B15" s="141"/>
      <c r="C15" s="141"/>
      <c r="D15" s="141"/>
      <c r="E15" s="141"/>
      <c r="F15" s="477" t="s">
        <v>147</v>
      </c>
      <c r="G15" s="478"/>
      <c r="H15" s="479"/>
      <c r="I15" s="141"/>
      <c r="J15" s="477" t="s">
        <v>250</v>
      </c>
      <c r="K15" s="478"/>
      <c r="L15" s="479"/>
      <c r="M15" s="140"/>
    </row>
    <row r="16" spans="2:13" ht="15.75" thickTop="1" x14ac:dyDescent="0.2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0"/>
      <c r="M16" s="140"/>
    </row>
    <row r="17" spans="2:1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2:11" ht="18.75" x14ac:dyDescent="0.3">
      <c r="B19" s="475" t="s">
        <v>251</v>
      </c>
      <c r="C19" s="476"/>
      <c r="D19" s="139"/>
      <c r="E19" s="139"/>
      <c r="F19" s="139"/>
      <c r="G19" s="139"/>
      <c r="H19" s="139"/>
      <c r="I19" s="139"/>
      <c r="J19" s="139"/>
      <c r="K19" s="139"/>
    </row>
    <row r="20" spans="2:11" x14ac:dyDescent="0.25">
      <c r="C20" s="139"/>
      <c r="D20" s="139"/>
      <c r="E20" s="139"/>
      <c r="F20" s="139"/>
      <c r="G20" s="139"/>
      <c r="H20" s="139"/>
      <c r="I20" s="139"/>
      <c r="J20" s="139"/>
      <c r="K20" s="139"/>
    </row>
    <row r="21" spans="2:11" x14ac:dyDescent="0.25">
      <c r="C21" s="139"/>
      <c r="D21" s="139"/>
      <c r="E21" s="139"/>
      <c r="F21" s="139"/>
      <c r="G21" s="139"/>
      <c r="H21" s="139"/>
      <c r="I21" s="139"/>
      <c r="J21" s="139"/>
      <c r="K21" s="139"/>
    </row>
    <row r="22" spans="2:11" x14ac:dyDescent="0.25"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1" x14ac:dyDescent="0.25"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x14ac:dyDescent="0.25">
      <c r="C24" s="139"/>
      <c r="D24" s="139"/>
      <c r="E24" s="139"/>
      <c r="F24" s="139"/>
      <c r="G24" s="139"/>
      <c r="H24" s="139"/>
      <c r="I24" s="139"/>
      <c r="J24" s="139"/>
      <c r="K24" s="139"/>
    </row>
    <row r="25" spans="2:11" x14ac:dyDescent="0.25">
      <c r="C25" s="139"/>
      <c r="D25" s="139"/>
      <c r="E25" s="139"/>
      <c r="F25" s="139"/>
      <c r="G25" s="139"/>
      <c r="H25" s="139"/>
      <c r="I25" s="139"/>
      <c r="J25" s="139"/>
      <c r="K25" s="139"/>
    </row>
    <row r="26" spans="2:11" x14ac:dyDescent="0.25">
      <c r="C26" s="139"/>
      <c r="D26" s="139"/>
      <c r="E26" s="139"/>
      <c r="F26" s="139"/>
      <c r="G26" s="139"/>
      <c r="H26" s="139"/>
      <c r="I26" s="139"/>
      <c r="J26" s="139"/>
      <c r="K26" s="139"/>
    </row>
    <row r="27" spans="2:11" x14ac:dyDescent="0.25">
      <c r="C27" s="139"/>
      <c r="D27" s="139"/>
      <c r="E27" s="139"/>
      <c r="F27" s="139"/>
      <c r="G27" s="139"/>
      <c r="H27" s="139"/>
      <c r="I27" s="139"/>
      <c r="J27" s="139"/>
      <c r="K27" s="139"/>
    </row>
    <row r="28" spans="2:11" x14ac:dyDescent="0.25">
      <c r="C28" s="139"/>
      <c r="D28" s="139"/>
      <c r="E28" s="139"/>
      <c r="F28" s="139"/>
      <c r="G28" s="139"/>
      <c r="H28" s="139"/>
      <c r="I28" s="139"/>
      <c r="J28" s="139"/>
      <c r="K28" s="139"/>
    </row>
    <row r="29" spans="2:11" x14ac:dyDescent="0.25">
      <c r="C29" s="139"/>
      <c r="D29" s="139"/>
      <c r="E29" s="139"/>
      <c r="F29" s="139"/>
      <c r="G29" s="139"/>
      <c r="H29" s="139"/>
      <c r="I29" s="139"/>
      <c r="J29" s="139"/>
      <c r="K29" s="139"/>
    </row>
    <row r="30" spans="2:11" x14ac:dyDescent="0.25">
      <c r="C30" s="139"/>
      <c r="D30" s="139"/>
      <c r="E30" s="139"/>
      <c r="F30" s="139"/>
      <c r="G30" s="139"/>
      <c r="H30" s="139"/>
      <c r="I30" s="139"/>
      <c r="J30" s="139"/>
      <c r="K30" s="139"/>
    </row>
    <row r="31" spans="2:11" x14ac:dyDescent="0.25">
      <c r="C31" s="139"/>
      <c r="D31" s="139"/>
      <c r="E31" s="139"/>
      <c r="F31" s="139"/>
      <c r="G31" s="139"/>
      <c r="H31" s="139"/>
      <c r="I31" s="139"/>
      <c r="J31" s="139"/>
      <c r="K31" s="139"/>
    </row>
    <row r="32" spans="2:11" x14ac:dyDescent="0.25">
      <c r="C32" s="139"/>
      <c r="D32" s="139"/>
      <c r="E32" s="139"/>
      <c r="F32" s="139"/>
      <c r="G32" s="139"/>
      <c r="H32" s="139"/>
      <c r="I32" s="139"/>
      <c r="J32" s="139"/>
      <c r="K32" s="139"/>
    </row>
    <row r="33" spans="3:11" x14ac:dyDescent="0.25">
      <c r="C33" s="139"/>
      <c r="D33" s="139"/>
      <c r="E33" s="139"/>
      <c r="F33" s="139"/>
      <c r="G33" s="139"/>
      <c r="H33" s="139"/>
      <c r="I33" s="139"/>
      <c r="J33" s="139"/>
      <c r="K33" s="139"/>
    </row>
    <row r="34" spans="3:11" x14ac:dyDescent="0.25">
      <c r="C34" s="139"/>
      <c r="D34" s="139"/>
      <c r="E34" s="139"/>
      <c r="F34" s="139"/>
      <c r="G34" s="139"/>
      <c r="H34" s="139"/>
      <c r="I34" s="139"/>
      <c r="J34" s="139"/>
      <c r="K34" s="139"/>
    </row>
    <row r="35" spans="3:11" x14ac:dyDescent="0.25">
      <c r="C35" s="139"/>
      <c r="D35" s="139"/>
      <c r="E35" s="139"/>
      <c r="F35" s="139"/>
      <c r="G35" s="139"/>
      <c r="H35" s="139"/>
      <c r="I35" s="139"/>
      <c r="J35" s="139"/>
      <c r="K35" s="139"/>
    </row>
    <row r="36" spans="3:11" x14ac:dyDescent="0.25">
      <c r="C36" s="139"/>
      <c r="D36" s="139"/>
      <c r="E36" s="139"/>
      <c r="F36" s="139"/>
      <c r="G36" s="139"/>
      <c r="H36" s="139"/>
      <c r="I36" s="139"/>
      <c r="J36" s="139"/>
      <c r="K36" s="139"/>
    </row>
    <row r="37" spans="3:11" x14ac:dyDescent="0.25">
      <c r="C37" s="139"/>
      <c r="D37" s="139"/>
      <c r="E37" s="139"/>
      <c r="F37" s="139"/>
      <c r="G37" s="139"/>
      <c r="H37" s="139"/>
      <c r="I37" s="139"/>
      <c r="J37" s="139"/>
      <c r="K37" s="139"/>
    </row>
    <row r="38" spans="3:11" x14ac:dyDescent="0.25">
      <c r="C38" s="139"/>
      <c r="D38" s="139"/>
      <c r="E38" s="139"/>
      <c r="F38" s="139"/>
      <c r="G38" s="139"/>
      <c r="H38" s="139"/>
      <c r="I38" s="139"/>
      <c r="J38" s="139"/>
      <c r="K38" s="139"/>
    </row>
    <row r="39" spans="3:11" x14ac:dyDescent="0.25">
      <c r="C39" s="139"/>
      <c r="D39" s="139"/>
      <c r="E39" s="139"/>
      <c r="F39" s="139"/>
      <c r="G39" s="139"/>
      <c r="H39" s="139"/>
      <c r="I39" s="139"/>
      <c r="J39" s="139"/>
      <c r="K39" s="139"/>
    </row>
    <row r="40" spans="3:11" x14ac:dyDescent="0.25">
      <c r="C40" s="139"/>
      <c r="D40" s="139"/>
      <c r="E40" s="139"/>
      <c r="F40" s="139"/>
      <c r="G40" s="139"/>
      <c r="H40" s="139"/>
      <c r="I40" s="139"/>
      <c r="J40" s="139"/>
      <c r="K40" s="139"/>
    </row>
    <row r="41" spans="3:11" x14ac:dyDescent="0.25">
      <c r="C41" s="139"/>
      <c r="D41" s="139"/>
      <c r="E41" s="139"/>
      <c r="F41" s="139"/>
      <c r="G41" s="139"/>
      <c r="H41" s="139"/>
      <c r="I41" s="139"/>
      <c r="J41" s="139"/>
      <c r="K41" s="139"/>
    </row>
    <row r="42" spans="3:11" x14ac:dyDescent="0.25">
      <c r="C42" s="139"/>
      <c r="D42" s="139"/>
      <c r="E42" s="139"/>
      <c r="F42" s="139"/>
      <c r="G42" s="139"/>
      <c r="H42" s="139"/>
      <c r="I42" s="139"/>
      <c r="J42" s="139"/>
      <c r="K42" s="139"/>
    </row>
    <row r="43" spans="3:11" x14ac:dyDescent="0.25">
      <c r="C43" s="139"/>
      <c r="D43" s="139"/>
      <c r="E43" s="139"/>
      <c r="F43" s="139"/>
      <c r="G43" s="139"/>
      <c r="H43" s="139"/>
      <c r="I43" s="139"/>
      <c r="J43" s="139"/>
      <c r="K43" s="139"/>
    </row>
    <row r="44" spans="3:11" x14ac:dyDescent="0.25">
      <c r="C44" s="139"/>
      <c r="D44" s="139"/>
      <c r="E44" s="139"/>
      <c r="F44" s="139"/>
      <c r="G44" s="139"/>
      <c r="H44" s="139"/>
      <c r="I44" s="139"/>
      <c r="J44" s="139"/>
      <c r="K44" s="139"/>
    </row>
    <row r="45" spans="3:11" x14ac:dyDescent="0.25">
      <c r="C45" s="139"/>
      <c r="D45" s="139"/>
      <c r="E45" s="139"/>
      <c r="F45" s="139"/>
      <c r="G45" s="139"/>
      <c r="H45" s="139"/>
      <c r="I45" s="139"/>
      <c r="J45" s="139"/>
      <c r="K45" s="139"/>
    </row>
    <row r="46" spans="3:11" x14ac:dyDescent="0.25">
      <c r="C46" s="139"/>
      <c r="D46" s="139"/>
      <c r="E46" s="139"/>
      <c r="F46" s="139"/>
      <c r="G46" s="139"/>
      <c r="H46" s="139"/>
      <c r="I46" s="139"/>
      <c r="J46" s="139"/>
      <c r="K46" s="139"/>
    </row>
    <row r="47" spans="3:11" x14ac:dyDescent="0.25">
      <c r="C47" s="139"/>
      <c r="D47" s="139"/>
      <c r="E47" s="139"/>
      <c r="F47" s="139"/>
      <c r="G47" s="139"/>
      <c r="H47" s="139"/>
      <c r="I47" s="139"/>
      <c r="J47" s="139"/>
      <c r="K47" s="139"/>
    </row>
    <row r="48" spans="3:11" x14ac:dyDescent="0.25">
      <c r="C48" s="139"/>
      <c r="D48" s="139"/>
      <c r="E48" s="139"/>
      <c r="F48" s="139"/>
      <c r="G48" s="139"/>
      <c r="H48" s="139"/>
      <c r="I48" s="139"/>
      <c r="J48" s="139"/>
      <c r="K48" s="139"/>
    </row>
    <row r="49" spans="2:11" x14ac:dyDescent="0.25"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x14ac:dyDescent="0.25">
      <c r="C50" s="139"/>
      <c r="D50" s="139"/>
      <c r="E50" s="139"/>
      <c r="F50" s="139"/>
      <c r="G50" s="139"/>
      <c r="H50" s="139"/>
      <c r="I50" s="139"/>
      <c r="J50" s="139"/>
      <c r="K50" s="139"/>
    </row>
    <row r="51" spans="2:11" x14ac:dyDescent="0.25">
      <c r="C51" s="139"/>
      <c r="D51" s="139"/>
      <c r="E51" s="139"/>
      <c r="F51" s="139"/>
      <c r="G51" s="139"/>
      <c r="H51" s="139"/>
      <c r="I51" s="139"/>
      <c r="J51" s="139"/>
      <c r="K51" s="139"/>
    </row>
    <row r="52" spans="2:11" x14ac:dyDescent="0.25">
      <c r="C52" s="139"/>
      <c r="D52" s="139"/>
      <c r="E52" s="139"/>
      <c r="F52" s="139"/>
      <c r="G52" s="139"/>
      <c r="H52" s="139"/>
      <c r="I52" s="139"/>
      <c r="J52" s="139"/>
      <c r="K52" s="139"/>
    </row>
    <row r="53" spans="2:11" x14ac:dyDescent="0.25">
      <c r="C53" s="139"/>
      <c r="D53" s="139"/>
      <c r="E53" s="139"/>
      <c r="F53" s="139"/>
      <c r="G53" s="139"/>
      <c r="H53" s="139"/>
      <c r="I53" s="139"/>
      <c r="J53" s="139"/>
      <c r="K53" s="139"/>
    </row>
    <row r="54" spans="2:11" x14ac:dyDescent="0.25">
      <c r="C54" s="139"/>
      <c r="D54" s="139"/>
      <c r="E54" s="139"/>
      <c r="F54" s="139"/>
      <c r="G54" s="139"/>
      <c r="H54" s="139"/>
      <c r="I54" s="139"/>
      <c r="J54" s="139"/>
      <c r="K54" s="139"/>
    </row>
    <row r="55" spans="2:11" x14ac:dyDescent="0.25">
      <c r="C55" s="139"/>
      <c r="D55" s="139"/>
      <c r="E55" s="139"/>
      <c r="F55" s="139"/>
      <c r="G55" s="139"/>
      <c r="H55" s="139"/>
      <c r="I55" s="139"/>
      <c r="J55" s="139"/>
      <c r="K55" s="139"/>
    </row>
    <row r="56" spans="2:11" x14ac:dyDescent="0.25">
      <c r="C56" s="139"/>
      <c r="D56" s="139"/>
      <c r="E56" s="139"/>
      <c r="F56" s="139"/>
      <c r="G56" s="139"/>
      <c r="H56" s="139"/>
      <c r="I56" s="139"/>
      <c r="J56" s="139"/>
      <c r="K56" s="139"/>
    </row>
    <row r="57" spans="2:11" x14ac:dyDescent="0.25">
      <c r="C57" s="139"/>
      <c r="D57" s="139"/>
      <c r="E57" s="139"/>
      <c r="F57" s="139"/>
      <c r="G57" s="139"/>
      <c r="H57" s="139"/>
      <c r="I57" s="139"/>
      <c r="J57" s="139"/>
      <c r="K57" s="139"/>
    </row>
    <row r="58" spans="2:11" x14ac:dyDescent="0.25"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2:11" x14ac:dyDescent="0.25"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2:11" x14ac:dyDescent="0.25"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2:11" x14ac:dyDescent="0.25"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2:11" x14ac:dyDescent="0.25"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2:11" x14ac:dyDescent="0.25"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2:11" x14ac:dyDescent="0.25">
      <c r="C64" s="139"/>
      <c r="D64" s="139"/>
      <c r="E64" s="139"/>
      <c r="F64" s="139"/>
      <c r="G64" s="139"/>
      <c r="H64" s="139"/>
      <c r="I64" s="139"/>
      <c r="J64" s="139"/>
      <c r="K64" s="139"/>
    </row>
    <row r="65" spans="3:11" x14ac:dyDescent="0.25">
      <c r="C65" s="139"/>
      <c r="D65" s="139"/>
      <c r="E65" s="139"/>
      <c r="F65" s="139"/>
      <c r="G65" s="139"/>
      <c r="H65" s="139"/>
      <c r="I65" s="139"/>
      <c r="J65" s="139"/>
      <c r="K65" s="139"/>
    </row>
    <row r="66" spans="3:11" x14ac:dyDescent="0.25">
      <c r="C66" s="139"/>
      <c r="D66" s="139"/>
      <c r="E66" s="139"/>
      <c r="F66" s="139"/>
      <c r="G66" s="139"/>
      <c r="H66" s="139"/>
      <c r="I66" s="139"/>
      <c r="J66" s="139"/>
      <c r="K66" s="139"/>
    </row>
    <row r="67" spans="3:11" x14ac:dyDescent="0.25">
      <c r="C67" s="139"/>
      <c r="D67" s="139"/>
      <c r="E67" s="139"/>
      <c r="F67" s="139"/>
      <c r="G67" s="139"/>
      <c r="H67" s="139"/>
      <c r="I67" s="139"/>
      <c r="J67" s="139"/>
      <c r="K67" s="139"/>
    </row>
    <row r="68" spans="3:11" x14ac:dyDescent="0.25">
      <c r="C68" s="139"/>
      <c r="D68" s="139"/>
      <c r="E68" s="139"/>
      <c r="F68" s="139"/>
      <c r="G68" s="139"/>
      <c r="H68" s="139"/>
      <c r="I68" s="139"/>
      <c r="J68" s="139"/>
      <c r="K68" s="139"/>
    </row>
    <row r="69" spans="3:11" x14ac:dyDescent="0.25">
      <c r="C69" s="139"/>
      <c r="D69" s="139"/>
      <c r="E69" s="139"/>
      <c r="F69" s="139"/>
      <c r="G69" s="139"/>
      <c r="H69" s="139"/>
      <c r="I69" s="139"/>
      <c r="J69" s="139"/>
      <c r="K69" s="139"/>
    </row>
    <row r="70" spans="3:11" x14ac:dyDescent="0.25">
      <c r="C70" s="139"/>
      <c r="D70" s="139"/>
      <c r="E70" s="139"/>
      <c r="F70" s="139"/>
      <c r="G70" s="139"/>
      <c r="H70" s="139"/>
      <c r="I70" s="139"/>
      <c r="J70" s="139"/>
      <c r="K70" s="139"/>
    </row>
    <row r="71" spans="3:11" x14ac:dyDescent="0.25">
      <c r="C71" s="139"/>
      <c r="D71" s="139"/>
      <c r="E71" s="139"/>
      <c r="F71" s="139"/>
      <c r="G71" s="139"/>
      <c r="H71" s="139"/>
      <c r="I71" s="139"/>
      <c r="J71" s="139"/>
      <c r="K71" s="139"/>
    </row>
    <row r="72" spans="3:11" x14ac:dyDescent="0.25">
      <c r="C72" s="139"/>
      <c r="D72" s="139"/>
      <c r="E72" s="139"/>
      <c r="F72" s="139"/>
      <c r="G72" s="139"/>
      <c r="H72" s="139"/>
      <c r="I72" s="139"/>
      <c r="J72" s="139"/>
      <c r="K72" s="139"/>
    </row>
    <row r="73" spans="3:11" x14ac:dyDescent="0.25">
      <c r="C73" s="139"/>
      <c r="D73" s="139"/>
      <c r="E73" s="139"/>
      <c r="F73" s="139"/>
      <c r="G73" s="139"/>
      <c r="H73" s="139"/>
      <c r="I73" s="139"/>
      <c r="J73" s="139"/>
      <c r="K73" s="139"/>
    </row>
    <row r="74" spans="3:11" x14ac:dyDescent="0.25">
      <c r="C74" s="139"/>
      <c r="D74" s="139"/>
      <c r="E74" s="139"/>
      <c r="F74" s="139"/>
      <c r="G74" s="139"/>
      <c r="H74" s="139"/>
      <c r="I74" s="139"/>
      <c r="J74" s="139"/>
      <c r="K74" s="139"/>
    </row>
    <row r="75" spans="3:11" x14ac:dyDescent="0.25">
      <c r="C75" s="139"/>
      <c r="D75" s="139"/>
      <c r="E75" s="139"/>
      <c r="F75" s="139"/>
      <c r="G75" s="139"/>
      <c r="H75" s="139"/>
      <c r="I75" s="139"/>
      <c r="J75" s="139"/>
      <c r="K75" s="139"/>
    </row>
    <row r="76" spans="3:11" x14ac:dyDescent="0.25">
      <c r="C76" s="139"/>
      <c r="D76" s="139"/>
      <c r="E76" s="139"/>
      <c r="F76" s="139"/>
      <c r="G76" s="139"/>
      <c r="H76" s="139"/>
      <c r="I76" s="139"/>
      <c r="J76" s="139"/>
      <c r="K76" s="139"/>
    </row>
    <row r="77" spans="3:11" x14ac:dyDescent="0.25">
      <c r="C77" s="139"/>
      <c r="D77" s="139"/>
      <c r="E77" s="139"/>
      <c r="F77" s="139"/>
      <c r="G77" s="139"/>
      <c r="H77" s="139"/>
      <c r="I77" s="139"/>
      <c r="J77" s="139"/>
      <c r="K77" s="139"/>
    </row>
    <row r="78" spans="3:11" x14ac:dyDescent="0.25">
      <c r="C78" s="139"/>
      <c r="D78" s="139"/>
      <c r="E78" s="139"/>
      <c r="F78" s="139"/>
      <c r="G78" s="139"/>
      <c r="H78" s="139"/>
      <c r="I78" s="139"/>
      <c r="J78" s="139"/>
      <c r="K78" s="139"/>
    </row>
    <row r="79" spans="3:11" x14ac:dyDescent="0.25">
      <c r="C79" s="139"/>
      <c r="D79" s="139"/>
      <c r="E79" s="139"/>
      <c r="F79" s="139"/>
      <c r="G79" s="139"/>
      <c r="H79" s="139"/>
      <c r="I79" s="139"/>
      <c r="J79" s="139"/>
      <c r="K79" s="139"/>
    </row>
    <row r="80" spans="3:11" x14ac:dyDescent="0.25">
      <c r="C80" s="139"/>
      <c r="D80" s="139"/>
      <c r="E80" s="139"/>
      <c r="F80" s="139"/>
      <c r="G80" s="139"/>
      <c r="H80" s="139"/>
      <c r="I80" s="139"/>
      <c r="J80" s="139"/>
      <c r="K80" s="139"/>
    </row>
    <row r="81" spans="3:11" x14ac:dyDescent="0.25">
      <c r="C81" s="139"/>
      <c r="D81" s="139"/>
      <c r="E81" s="139"/>
      <c r="F81" s="139"/>
      <c r="G81" s="139"/>
      <c r="H81" s="139"/>
      <c r="I81" s="139"/>
      <c r="J81" s="139"/>
      <c r="K81" s="139"/>
    </row>
    <row r="82" spans="3:11" x14ac:dyDescent="0.25">
      <c r="C82" s="139"/>
      <c r="D82" s="139"/>
      <c r="E82" s="139"/>
      <c r="F82" s="139"/>
      <c r="G82" s="139"/>
      <c r="H82" s="139"/>
      <c r="I82" s="139"/>
      <c r="J82" s="139"/>
      <c r="K82" s="139"/>
    </row>
    <row r="83" spans="3:11" x14ac:dyDescent="0.25">
      <c r="C83" s="139"/>
      <c r="D83" s="139"/>
      <c r="E83" s="139"/>
      <c r="F83" s="139"/>
      <c r="G83" s="139"/>
      <c r="H83" s="139"/>
      <c r="I83" s="139"/>
      <c r="J83" s="139"/>
      <c r="K83" s="139"/>
    </row>
    <row r="84" spans="3:11" x14ac:dyDescent="0.25">
      <c r="C84" s="139"/>
      <c r="D84" s="139"/>
      <c r="E84" s="139"/>
      <c r="F84" s="139"/>
      <c r="G84" s="139"/>
      <c r="H84" s="139"/>
      <c r="I84" s="139"/>
      <c r="J84" s="139"/>
      <c r="K84" s="139"/>
    </row>
    <row r="85" spans="3:11" x14ac:dyDescent="0.25">
      <c r="C85" s="139"/>
      <c r="D85" s="139"/>
      <c r="E85" s="139"/>
      <c r="F85" s="139"/>
      <c r="G85" s="139"/>
      <c r="H85" s="139"/>
      <c r="I85" s="139"/>
      <c r="J85" s="139"/>
      <c r="K85" s="139"/>
    </row>
    <row r="86" spans="3:11" x14ac:dyDescent="0.25">
      <c r="C86" s="139"/>
      <c r="D86" s="139"/>
      <c r="E86" s="139"/>
      <c r="F86" s="139"/>
      <c r="G86" s="139"/>
      <c r="H86" s="139"/>
      <c r="I86" s="139"/>
      <c r="J86" s="139"/>
      <c r="K86" s="139"/>
    </row>
    <row r="87" spans="3:11" x14ac:dyDescent="0.25">
      <c r="C87" s="139"/>
      <c r="D87" s="139"/>
      <c r="E87" s="139"/>
      <c r="F87" s="139"/>
      <c r="G87" s="139"/>
      <c r="H87" s="139"/>
      <c r="I87" s="139"/>
      <c r="J87" s="139"/>
      <c r="K87" s="139"/>
    </row>
    <row r="88" spans="3:11" x14ac:dyDescent="0.25">
      <c r="C88" s="139"/>
      <c r="D88" s="139"/>
      <c r="E88" s="139"/>
      <c r="F88" s="139"/>
      <c r="G88" s="139"/>
      <c r="H88" s="139"/>
      <c r="I88" s="139"/>
      <c r="J88" s="139"/>
      <c r="K88" s="139"/>
    </row>
    <row r="89" spans="3:11" x14ac:dyDescent="0.25">
      <c r="C89" s="139"/>
      <c r="D89" s="139"/>
      <c r="E89" s="139"/>
      <c r="F89" s="139"/>
      <c r="G89" s="139"/>
      <c r="H89" s="139"/>
      <c r="I89" s="139"/>
      <c r="J89" s="139"/>
      <c r="K89" s="139"/>
    </row>
    <row r="90" spans="3:11" x14ac:dyDescent="0.25">
      <c r="C90" s="139"/>
      <c r="D90" s="139"/>
      <c r="E90" s="139"/>
      <c r="F90" s="139"/>
      <c r="G90" s="139"/>
      <c r="H90" s="139"/>
      <c r="I90" s="139"/>
      <c r="J90" s="139"/>
      <c r="K90" s="139"/>
    </row>
    <row r="91" spans="3:11" x14ac:dyDescent="0.25">
      <c r="C91" s="139"/>
      <c r="D91" s="139"/>
      <c r="E91" s="139"/>
      <c r="F91" s="139"/>
      <c r="G91" s="139"/>
      <c r="H91" s="139"/>
      <c r="I91" s="139"/>
      <c r="J91" s="139"/>
      <c r="K91" s="139"/>
    </row>
    <row r="92" spans="3:11" x14ac:dyDescent="0.25">
      <c r="C92" s="139"/>
      <c r="D92" s="139"/>
      <c r="E92" s="139"/>
      <c r="F92" s="139"/>
      <c r="G92" s="139"/>
      <c r="H92" s="139"/>
      <c r="I92" s="139"/>
      <c r="J92" s="139"/>
      <c r="K92" s="139"/>
    </row>
    <row r="93" spans="3:11" x14ac:dyDescent="0.25">
      <c r="C93" s="139"/>
      <c r="D93" s="139"/>
      <c r="E93" s="139"/>
      <c r="F93" s="139"/>
      <c r="G93" s="139"/>
      <c r="H93" s="139"/>
      <c r="I93" s="139"/>
      <c r="J93" s="139"/>
      <c r="K93" s="139"/>
    </row>
    <row r="94" spans="3:11" x14ac:dyDescent="0.25">
      <c r="C94" s="139"/>
      <c r="D94" s="139"/>
      <c r="E94" s="139"/>
      <c r="F94" s="139"/>
      <c r="G94" s="139"/>
      <c r="H94" s="139"/>
      <c r="I94" s="139"/>
      <c r="J94" s="139"/>
      <c r="K94" s="139"/>
    </row>
    <row r="95" spans="3:11" x14ac:dyDescent="0.25">
      <c r="C95" s="139"/>
      <c r="D95" s="139"/>
      <c r="E95" s="139"/>
      <c r="F95" s="139"/>
      <c r="G95" s="139"/>
      <c r="H95" s="139"/>
      <c r="I95" s="139"/>
      <c r="J95" s="139"/>
      <c r="K95" s="139"/>
    </row>
    <row r="96" spans="3:11" x14ac:dyDescent="0.25">
      <c r="C96" s="139"/>
      <c r="D96" s="139"/>
      <c r="E96" s="139"/>
      <c r="F96" s="139"/>
      <c r="G96" s="139"/>
      <c r="H96" s="139"/>
      <c r="I96" s="139"/>
      <c r="J96" s="139"/>
      <c r="K96" s="139"/>
    </row>
    <row r="97" spans="2:11" x14ac:dyDescent="0.25">
      <c r="C97" s="139"/>
      <c r="D97" s="139"/>
      <c r="E97" s="139"/>
      <c r="F97" s="139"/>
      <c r="G97" s="139"/>
      <c r="H97" s="139"/>
      <c r="I97" s="139"/>
      <c r="J97" s="139"/>
      <c r="K97" s="139"/>
    </row>
    <row r="98" spans="2:11" x14ac:dyDescent="0.25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2:11" x14ac:dyDescent="0.25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2:11" x14ac:dyDescent="0.25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2:11" x14ac:dyDescent="0.25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2:11" x14ac:dyDescent="0.25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2:11" x14ac:dyDescent="0.25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2:11" x14ac:dyDescent="0.25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2:11" x14ac:dyDescent="0.25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2:11" x14ac:dyDescent="0.25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2:11" x14ac:dyDescent="0.25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2:11" x14ac:dyDescent="0.25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2:11" x14ac:dyDescent="0.2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2:11" x14ac:dyDescent="0.25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2:11" x14ac:dyDescent="0.25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2:11" x14ac:dyDescent="0.25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3:11" x14ac:dyDescent="0.25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3:11" x14ac:dyDescent="0.25"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3:11" x14ac:dyDescent="0.25"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3:11" x14ac:dyDescent="0.25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3:11" x14ac:dyDescent="0.25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3:11" x14ac:dyDescent="0.25"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3:11" x14ac:dyDescent="0.25"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3:11" x14ac:dyDescent="0.25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3:11" x14ac:dyDescent="0.25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3:11" x14ac:dyDescent="0.25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3:11" x14ac:dyDescent="0.25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3:11" x14ac:dyDescent="0.25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5" spans="3:11" x14ac:dyDescent="0.25">
      <c r="C125" s="139"/>
      <c r="D125" s="139"/>
      <c r="E125" s="139"/>
      <c r="F125" s="139"/>
      <c r="G125" s="139"/>
      <c r="H125" s="139"/>
      <c r="I125" s="139"/>
      <c r="J125" s="139"/>
      <c r="K125" s="139"/>
    </row>
    <row r="126" spans="3:11" x14ac:dyDescent="0.25">
      <c r="C126" s="139"/>
      <c r="D126" s="139"/>
      <c r="E126" s="139"/>
      <c r="F126" s="139"/>
      <c r="G126" s="139"/>
      <c r="H126" s="139"/>
      <c r="I126" s="139"/>
      <c r="J126" s="139"/>
      <c r="K126" s="139"/>
    </row>
    <row r="127" spans="3:11" x14ac:dyDescent="0.25">
      <c r="C127" s="139"/>
      <c r="D127" s="139"/>
      <c r="E127" s="139"/>
      <c r="F127" s="139"/>
      <c r="G127" s="139"/>
      <c r="H127" s="139"/>
      <c r="I127" s="139"/>
      <c r="J127" s="139"/>
      <c r="K127" s="139"/>
    </row>
    <row r="128" spans="3:11" x14ac:dyDescent="0.25"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3:11" x14ac:dyDescent="0.25">
      <c r="C129" s="139"/>
      <c r="D129" s="139"/>
      <c r="E129" s="139"/>
      <c r="F129" s="139"/>
      <c r="G129" s="139"/>
      <c r="H129" s="139"/>
      <c r="I129" s="139"/>
      <c r="J129" s="139"/>
      <c r="K129" s="139"/>
    </row>
    <row r="130" spans="3:11" x14ac:dyDescent="0.25">
      <c r="C130" s="139"/>
      <c r="D130" s="139"/>
      <c r="E130" s="139"/>
      <c r="F130" s="139"/>
      <c r="G130" s="139"/>
      <c r="H130" s="139"/>
      <c r="I130" s="139"/>
      <c r="J130" s="139"/>
      <c r="K130" s="139"/>
    </row>
    <row r="131" spans="3:11" x14ac:dyDescent="0.25">
      <c r="C131" s="139"/>
      <c r="D131" s="139"/>
      <c r="E131" s="139"/>
      <c r="F131" s="139"/>
      <c r="G131" s="139"/>
      <c r="H131" s="139"/>
      <c r="I131" s="139"/>
      <c r="J131" s="139"/>
      <c r="K131" s="139"/>
    </row>
    <row r="132" spans="3:11" x14ac:dyDescent="0.25">
      <c r="C132" s="139"/>
      <c r="D132" s="139"/>
      <c r="E132" s="139"/>
      <c r="F132" s="139"/>
      <c r="G132" s="139"/>
      <c r="H132" s="139"/>
      <c r="I132" s="139"/>
      <c r="J132" s="139"/>
      <c r="K132" s="139"/>
    </row>
    <row r="133" spans="3:11" x14ac:dyDescent="0.25">
      <c r="C133" s="139"/>
      <c r="D133" s="139"/>
      <c r="E133" s="139"/>
      <c r="F133" s="139"/>
      <c r="G133" s="139"/>
      <c r="H133" s="139"/>
      <c r="I133" s="139"/>
      <c r="J133" s="139"/>
      <c r="K133" s="139"/>
    </row>
    <row r="134" spans="3:11" x14ac:dyDescent="0.25">
      <c r="C134" s="139"/>
      <c r="D134" s="139"/>
      <c r="E134" s="139"/>
      <c r="F134" s="139"/>
      <c r="G134" s="139"/>
      <c r="H134" s="139"/>
      <c r="I134" s="139"/>
      <c r="J134" s="139"/>
      <c r="K134" s="139"/>
    </row>
    <row r="135" spans="3:11" x14ac:dyDescent="0.25"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3:11" x14ac:dyDescent="0.25"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3:11" x14ac:dyDescent="0.25">
      <c r="C137" s="139"/>
      <c r="D137" s="139"/>
      <c r="E137" s="139"/>
      <c r="F137" s="139"/>
      <c r="G137" s="139"/>
      <c r="H137" s="139"/>
      <c r="I137" s="139"/>
      <c r="J137" s="139"/>
      <c r="K137" s="139"/>
    </row>
    <row r="138" spans="3:11" x14ac:dyDescent="0.25">
      <c r="C138" s="139"/>
      <c r="D138" s="139"/>
      <c r="E138" s="139"/>
      <c r="F138" s="139"/>
      <c r="G138" s="139"/>
      <c r="H138" s="139"/>
      <c r="I138" s="139"/>
      <c r="J138" s="139"/>
      <c r="K138" s="139"/>
    </row>
    <row r="139" spans="3:11" x14ac:dyDescent="0.25">
      <c r="C139" s="139"/>
      <c r="D139" s="139"/>
      <c r="E139" s="139"/>
      <c r="F139" s="139"/>
      <c r="G139" s="139"/>
      <c r="H139" s="139"/>
      <c r="I139" s="139"/>
      <c r="J139" s="139"/>
      <c r="K139" s="139"/>
    </row>
    <row r="140" spans="3:11" x14ac:dyDescent="0.25">
      <c r="C140" s="139"/>
      <c r="D140" s="139"/>
      <c r="E140" s="139"/>
      <c r="F140" s="139"/>
      <c r="G140" s="139"/>
      <c r="H140" s="139"/>
      <c r="I140" s="139"/>
      <c r="J140" s="139"/>
      <c r="K140" s="139"/>
    </row>
    <row r="141" spans="3:11" x14ac:dyDescent="0.25">
      <c r="C141" s="139"/>
      <c r="D141" s="139"/>
      <c r="E141" s="139"/>
      <c r="F141" s="139"/>
      <c r="G141" s="139"/>
      <c r="H141" s="139"/>
      <c r="I141" s="139"/>
      <c r="J141" s="139"/>
      <c r="K141" s="139"/>
    </row>
    <row r="142" spans="3:11" x14ac:dyDescent="0.25"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3:11" x14ac:dyDescent="0.25"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3:11" x14ac:dyDescent="0.25">
      <c r="C144" s="139"/>
      <c r="D144" s="139"/>
      <c r="E144" s="139"/>
      <c r="F144" s="139"/>
      <c r="G144" s="139"/>
      <c r="H144" s="139"/>
      <c r="I144" s="139"/>
      <c r="J144" s="139"/>
      <c r="K144" s="139"/>
    </row>
    <row r="145" spans="3:11" x14ac:dyDescent="0.25">
      <c r="C145" s="139"/>
      <c r="D145" s="139"/>
      <c r="E145" s="139"/>
      <c r="F145" s="139"/>
      <c r="G145" s="139"/>
      <c r="H145" s="139"/>
      <c r="I145" s="139"/>
      <c r="J145" s="139"/>
      <c r="K145" s="139"/>
    </row>
    <row r="146" spans="3:11" x14ac:dyDescent="0.25"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3:11" x14ac:dyDescent="0.25"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3:11" x14ac:dyDescent="0.25"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3:11" x14ac:dyDescent="0.25"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3:11" x14ac:dyDescent="0.25">
      <c r="C150" s="139"/>
      <c r="D150" s="139"/>
      <c r="E150" s="139"/>
      <c r="F150" s="139"/>
      <c r="G150" s="139"/>
      <c r="H150" s="139"/>
      <c r="I150" s="139"/>
      <c r="J150" s="139"/>
      <c r="K150" s="139"/>
    </row>
    <row r="151" spans="3:11" x14ac:dyDescent="0.25">
      <c r="C151" s="139"/>
      <c r="D151" s="139"/>
      <c r="E151" s="139"/>
      <c r="F151" s="139"/>
      <c r="G151" s="139"/>
      <c r="H151" s="139"/>
      <c r="I151" s="139"/>
      <c r="J151" s="139"/>
      <c r="K151" s="139"/>
    </row>
    <row r="152" spans="3:11" x14ac:dyDescent="0.25"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3:11" x14ac:dyDescent="0.25"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3:11" x14ac:dyDescent="0.25">
      <c r="C154" s="139"/>
      <c r="D154" s="139"/>
      <c r="E154" s="139"/>
      <c r="F154" s="139"/>
      <c r="G154" s="139"/>
      <c r="H154" s="139"/>
      <c r="I154" s="139"/>
      <c r="J154" s="139"/>
      <c r="K154" s="139"/>
    </row>
    <row r="155" spans="3:11" x14ac:dyDescent="0.25">
      <c r="C155" s="139"/>
      <c r="D155" s="139"/>
      <c r="E155" s="139"/>
      <c r="F155" s="139"/>
      <c r="G155" s="139"/>
      <c r="H155" s="139"/>
      <c r="I155" s="139"/>
      <c r="J155" s="139"/>
      <c r="K155" s="139"/>
    </row>
    <row r="156" spans="3:11" x14ac:dyDescent="0.25"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3:11" x14ac:dyDescent="0.25">
      <c r="C157" s="139"/>
      <c r="D157" s="139"/>
      <c r="E157" s="139"/>
      <c r="F157" s="139"/>
      <c r="G157" s="139"/>
      <c r="H157" s="139"/>
      <c r="I157" s="139"/>
      <c r="J157" s="139"/>
      <c r="K157" s="139"/>
    </row>
    <row r="158" spans="3:11" x14ac:dyDescent="0.25">
      <c r="C158" s="139"/>
      <c r="D158" s="139"/>
      <c r="E158" s="139"/>
      <c r="F158" s="139"/>
      <c r="G158" s="139"/>
      <c r="H158" s="139"/>
      <c r="I158" s="139"/>
      <c r="J158" s="139"/>
      <c r="K158" s="139"/>
    </row>
    <row r="159" spans="3:11" x14ac:dyDescent="0.25">
      <c r="C159" s="139"/>
      <c r="D159" s="139"/>
      <c r="E159" s="139"/>
      <c r="F159" s="139"/>
      <c r="G159" s="139"/>
      <c r="H159" s="139"/>
      <c r="I159" s="139"/>
      <c r="J159" s="139"/>
      <c r="K159" s="139"/>
    </row>
    <row r="160" spans="3:11" x14ac:dyDescent="0.25">
      <c r="C160" s="139"/>
      <c r="D160" s="139"/>
      <c r="E160" s="139"/>
      <c r="F160" s="139"/>
      <c r="G160" s="139"/>
      <c r="H160" s="139"/>
      <c r="I160" s="139"/>
      <c r="J160" s="139"/>
      <c r="K160" s="139"/>
    </row>
    <row r="161" spans="3:11" x14ac:dyDescent="0.25"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3:11" x14ac:dyDescent="0.25"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3:11" x14ac:dyDescent="0.25">
      <c r="C163" s="139"/>
      <c r="D163" s="139"/>
      <c r="E163" s="139"/>
      <c r="F163" s="139"/>
      <c r="G163" s="139"/>
      <c r="H163" s="139"/>
      <c r="I163" s="139"/>
      <c r="J163" s="139"/>
      <c r="K163" s="139"/>
    </row>
    <row r="164" spans="3:11" x14ac:dyDescent="0.25">
      <c r="C164" s="139"/>
      <c r="D164" s="139"/>
      <c r="E164" s="139"/>
      <c r="F164" s="139"/>
      <c r="G164" s="139"/>
      <c r="H164" s="139"/>
      <c r="I164" s="139"/>
      <c r="J164" s="139"/>
      <c r="K164" s="139"/>
    </row>
    <row r="165" spans="3:11" x14ac:dyDescent="0.25">
      <c r="C165" s="139"/>
      <c r="D165" s="139"/>
      <c r="E165" s="139"/>
      <c r="F165" s="139"/>
      <c r="G165" s="139"/>
      <c r="H165" s="139"/>
      <c r="I165" s="139"/>
      <c r="J165" s="139"/>
      <c r="K165" s="139"/>
    </row>
    <row r="166" spans="3:11" x14ac:dyDescent="0.25">
      <c r="C166" s="139"/>
      <c r="D166" s="139"/>
      <c r="E166" s="139"/>
      <c r="F166" s="139"/>
      <c r="G166" s="139"/>
      <c r="H166" s="139"/>
      <c r="I166" s="139"/>
      <c r="J166" s="139"/>
      <c r="K166" s="139"/>
    </row>
    <row r="167" spans="3:11" x14ac:dyDescent="0.25">
      <c r="C167" s="139"/>
      <c r="D167" s="139"/>
      <c r="E167" s="139"/>
      <c r="F167" s="139"/>
      <c r="G167" s="139"/>
      <c r="H167" s="139"/>
      <c r="I167" s="139"/>
      <c r="J167" s="139"/>
      <c r="K167" s="139"/>
    </row>
    <row r="168" spans="3:11" x14ac:dyDescent="0.25"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3:11" x14ac:dyDescent="0.25">
      <c r="C169" s="139"/>
      <c r="D169" s="139"/>
      <c r="E169" s="139"/>
      <c r="F169" s="139"/>
      <c r="G169" s="139"/>
      <c r="H169" s="139"/>
      <c r="I169" s="139"/>
      <c r="J169" s="139"/>
      <c r="K169" s="139"/>
    </row>
    <row r="170" spans="3:11" x14ac:dyDescent="0.25">
      <c r="C170" s="139"/>
      <c r="D170" s="139"/>
      <c r="E170" s="139"/>
      <c r="F170" s="139"/>
      <c r="G170" s="139"/>
      <c r="H170" s="139"/>
      <c r="I170" s="139"/>
      <c r="J170" s="139"/>
      <c r="K170" s="139"/>
    </row>
    <row r="171" spans="3:11" x14ac:dyDescent="0.25">
      <c r="C171" s="139"/>
      <c r="D171" s="139"/>
      <c r="E171" s="139"/>
      <c r="F171" s="139"/>
      <c r="G171" s="139"/>
      <c r="H171" s="139"/>
      <c r="I171" s="139"/>
      <c r="J171" s="139"/>
      <c r="K171" s="139"/>
    </row>
    <row r="172" spans="3:11" x14ac:dyDescent="0.25">
      <c r="C172" s="139"/>
      <c r="D172" s="139"/>
      <c r="E172" s="139"/>
      <c r="F172" s="139"/>
      <c r="G172" s="139"/>
      <c r="H172" s="139"/>
      <c r="I172" s="139"/>
      <c r="J172" s="139"/>
      <c r="K172" s="139"/>
    </row>
    <row r="173" spans="3:11" x14ac:dyDescent="0.25">
      <c r="C173" s="139"/>
      <c r="D173" s="139"/>
      <c r="E173" s="139"/>
      <c r="F173" s="139"/>
      <c r="G173" s="139"/>
      <c r="H173" s="139"/>
      <c r="I173" s="139"/>
      <c r="J173" s="139"/>
      <c r="K173" s="139"/>
    </row>
    <row r="174" spans="3:11" x14ac:dyDescent="0.25">
      <c r="C174" s="139"/>
      <c r="D174" s="139"/>
      <c r="E174" s="139"/>
      <c r="F174" s="139"/>
      <c r="G174" s="139"/>
      <c r="H174" s="139"/>
      <c r="I174" s="139"/>
      <c r="J174" s="139"/>
      <c r="K174" s="139"/>
    </row>
    <row r="175" spans="3:11" x14ac:dyDescent="0.25">
      <c r="C175" s="139"/>
      <c r="D175" s="139"/>
      <c r="E175" s="139"/>
      <c r="F175" s="139"/>
      <c r="G175" s="139"/>
      <c r="H175" s="139"/>
      <c r="I175" s="139"/>
      <c r="J175" s="139"/>
      <c r="K175" s="139"/>
    </row>
    <row r="176" spans="3:11" x14ac:dyDescent="0.25">
      <c r="C176" s="139"/>
      <c r="D176" s="139"/>
      <c r="E176" s="139"/>
      <c r="F176" s="139"/>
      <c r="G176" s="139"/>
      <c r="H176" s="139"/>
      <c r="I176" s="139"/>
      <c r="J176" s="139"/>
      <c r="K176" s="139"/>
    </row>
    <row r="177" spans="3:11" x14ac:dyDescent="0.25">
      <c r="C177" s="139"/>
      <c r="D177" s="139"/>
      <c r="E177" s="139"/>
      <c r="F177" s="139"/>
      <c r="G177" s="139"/>
      <c r="H177" s="139"/>
      <c r="I177" s="139"/>
      <c r="J177" s="139"/>
      <c r="K177" s="139"/>
    </row>
    <row r="178" spans="3:11" x14ac:dyDescent="0.25">
      <c r="C178" s="139"/>
      <c r="D178" s="139"/>
      <c r="E178" s="139"/>
      <c r="F178" s="139"/>
      <c r="G178" s="139"/>
      <c r="H178" s="139"/>
      <c r="I178" s="139"/>
      <c r="J178" s="139"/>
      <c r="K178" s="139"/>
    </row>
    <row r="179" spans="3:11" x14ac:dyDescent="0.25">
      <c r="C179" s="139"/>
      <c r="D179" s="139"/>
      <c r="E179" s="139"/>
      <c r="F179" s="139"/>
      <c r="G179" s="139"/>
      <c r="H179" s="139"/>
      <c r="I179" s="139"/>
      <c r="J179" s="139"/>
      <c r="K179" s="139"/>
    </row>
    <row r="180" spans="3:11" x14ac:dyDescent="0.25">
      <c r="C180" s="139"/>
      <c r="D180" s="139"/>
      <c r="E180" s="139"/>
      <c r="F180" s="139"/>
      <c r="G180" s="139"/>
      <c r="H180" s="139"/>
      <c r="I180" s="139"/>
      <c r="J180" s="139"/>
      <c r="K180" s="139"/>
    </row>
    <row r="181" spans="3:11" x14ac:dyDescent="0.25">
      <c r="C181" s="139"/>
      <c r="D181" s="139"/>
      <c r="E181" s="139"/>
      <c r="F181" s="139"/>
      <c r="G181" s="139"/>
      <c r="H181" s="139"/>
      <c r="I181" s="139"/>
      <c r="J181" s="139"/>
      <c r="K181" s="139"/>
    </row>
    <row r="182" spans="3:11" x14ac:dyDescent="0.25">
      <c r="C182" s="139"/>
      <c r="D182" s="139"/>
      <c r="E182" s="139"/>
      <c r="F182" s="139"/>
      <c r="G182" s="139"/>
      <c r="H182" s="139"/>
      <c r="I182" s="139"/>
      <c r="J182" s="139"/>
      <c r="K182" s="139"/>
    </row>
    <row r="183" spans="3:11" x14ac:dyDescent="0.25">
      <c r="C183" s="139"/>
      <c r="D183" s="139"/>
      <c r="E183" s="139"/>
      <c r="F183" s="139"/>
      <c r="G183" s="139"/>
      <c r="H183" s="139"/>
      <c r="I183" s="139"/>
      <c r="J183" s="139"/>
      <c r="K183" s="139"/>
    </row>
    <row r="184" spans="3:11" x14ac:dyDescent="0.25">
      <c r="C184" s="139"/>
      <c r="D184" s="139"/>
      <c r="E184" s="139"/>
      <c r="F184" s="139"/>
      <c r="G184" s="139"/>
      <c r="H184" s="139"/>
      <c r="I184" s="139"/>
      <c r="J184" s="139"/>
      <c r="K184" s="139"/>
    </row>
    <row r="185" spans="3:11" x14ac:dyDescent="0.25">
      <c r="C185" s="139"/>
      <c r="D185" s="139"/>
      <c r="E185" s="139"/>
      <c r="F185" s="139"/>
      <c r="G185" s="139"/>
      <c r="H185" s="139"/>
      <c r="I185" s="139"/>
      <c r="J185" s="139"/>
      <c r="K185" s="139"/>
    </row>
    <row r="186" spans="3:11" x14ac:dyDescent="0.25">
      <c r="C186" s="139"/>
      <c r="D186" s="139"/>
      <c r="E186" s="139"/>
      <c r="F186" s="139"/>
      <c r="G186" s="139"/>
      <c r="H186" s="139"/>
      <c r="I186" s="139"/>
      <c r="J186" s="139"/>
      <c r="K186" s="139"/>
    </row>
    <row r="187" spans="3:11" x14ac:dyDescent="0.25">
      <c r="C187" s="139"/>
      <c r="D187" s="139"/>
      <c r="E187" s="139"/>
      <c r="F187" s="139"/>
      <c r="G187" s="139"/>
      <c r="H187" s="139"/>
      <c r="I187" s="139"/>
      <c r="J187" s="139"/>
      <c r="K187" s="139"/>
    </row>
    <row r="188" spans="3:11" x14ac:dyDescent="0.25"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3:11" x14ac:dyDescent="0.25"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3:11" x14ac:dyDescent="0.25">
      <c r="C190" s="139"/>
      <c r="D190" s="139"/>
      <c r="E190" s="139"/>
      <c r="F190" s="139"/>
      <c r="G190" s="139"/>
      <c r="H190" s="139"/>
      <c r="I190" s="139"/>
      <c r="J190" s="139"/>
      <c r="K190" s="139"/>
    </row>
    <row r="191" spans="3:11" x14ac:dyDescent="0.25"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3:11" x14ac:dyDescent="0.25"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3:11" x14ac:dyDescent="0.25"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3:11" x14ac:dyDescent="0.25"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3:11" x14ac:dyDescent="0.25"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3:11" x14ac:dyDescent="0.25"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3:11" x14ac:dyDescent="0.25"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3:11" x14ac:dyDescent="0.25"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3:11" x14ac:dyDescent="0.25"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3:11" x14ac:dyDescent="0.25"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3:11" x14ac:dyDescent="0.25"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3:11" x14ac:dyDescent="0.25"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3:11" x14ac:dyDescent="0.25"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3:11" x14ac:dyDescent="0.25"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3:11" x14ac:dyDescent="0.25"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3:11" x14ac:dyDescent="0.25"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3:11" x14ac:dyDescent="0.25"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3:11" x14ac:dyDescent="0.25"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3:11" x14ac:dyDescent="0.25"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3:11" x14ac:dyDescent="0.25"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3:11" x14ac:dyDescent="0.25"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3:11" x14ac:dyDescent="0.25"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3:11" x14ac:dyDescent="0.25"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3:11" x14ac:dyDescent="0.25"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3:11" x14ac:dyDescent="0.25"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3:11" x14ac:dyDescent="0.25"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3:11" x14ac:dyDescent="0.25"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3:11" x14ac:dyDescent="0.25">
      <c r="C218" s="139"/>
      <c r="D218" s="139"/>
      <c r="E218" s="139"/>
      <c r="F218" s="139"/>
      <c r="G218" s="139"/>
      <c r="H218" s="139"/>
      <c r="I218" s="139"/>
      <c r="J218" s="139"/>
      <c r="K218" s="139"/>
    </row>
    <row r="219" spans="3:11" x14ac:dyDescent="0.25">
      <c r="C219" s="139"/>
      <c r="D219" s="139"/>
      <c r="E219" s="139"/>
      <c r="F219" s="139"/>
      <c r="G219" s="139"/>
      <c r="H219" s="139"/>
      <c r="I219" s="139"/>
      <c r="J219" s="139"/>
      <c r="K219" s="139"/>
    </row>
    <row r="220" spans="3:11" x14ac:dyDescent="0.25">
      <c r="C220" s="139"/>
      <c r="D220" s="139"/>
      <c r="E220" s="139"/>
      <c r="F220" s="139"/>
      <c r="G220" s="139"/>
      <c r="H220" s="139"/>
      <c r="I220" s="139"/>
      <c r="J220" s="139"/>
      <c r="K220" s="139"/>
    </row>
    <row r="221" spans="3:11" x14ac:dyDescent="0.25">
      <c r="C221" s="139"/>
      <c r="D221" s="139"/>
      <c r="E221" s="139"/>
      <c r="F221" s="139"/>
      <c r="G221" s="139"/>
      <c r="H221" s="139"/>
      <c r="I221" s="139"/>
      <c r="J221" s="139"/>
      <c r="K221" s="139"/>
    </row>
    <row r="222" spans="3:11" x14ac:dyDescent="0.25">
      <c r="C222" s="139"/>
      <c r="D222" s="139"/>
      <c r="E222" s="139"/>
      <c r="F222" s="139"/>
      <c r="G222" s="139"/>
      <c r="H222" s="139"/>
      <c r="I222" s="139"/>
      <c r="J222" s="139"/>
      <c r="K222" s="139"/>
    </row>
  </sheetData>
  <customSheetViews>
    <customSheetView guid="{32919E7A-4AC7-4E07-89D3-743AB204779D}" showGridLines="0">
      <selection activeCell="J15" sqref="J15:L15"/>
      <pageMargins left="0.7" right="0.7" top="0.75" bottom="0.75" header="0.3" footer="0.3"/>
      <pageSetup paperSize="9" orientation="portrait" r:id="rId1"/>
    </customSheetView>
    <customSheetView guid="{F21013EB-50BA-4D3E-A8C7-919544C5B58E}" showPageBreaks="1" showGridLines="0">
      <selection activeCell="E24" sqref="E24"/>
      <pageMargins left="0.7" right="0.7" top="0.75" bottom="0.75" header="0.3" footer="0.3"/>
      <pageSetup paperSize="9" orientation="portrait" r:id="rId2"/>
    </customSheetView>
  </customSheetViews>
  <mergeCells count="39">
    <mergeCell ref="B19:C19"/>
    <mergeCell ref="F15:H15"/>
    <mergeCell ref="J15:L15"/>
    <mergeCell ref="B3:D3"/>
    <mergeCell ref="F3:H3"/>
    <mergeCell ref="J3:L3"/>
    <mergeCell ref="B4:D4"/>
    <mergeCell ref="F4:H4"/>
    <mergeCell ref="J4:L4"/>
    <mergeCell ref="B5:D5"/>
    <mergeCell ref="F5:H5"/>
    <mergeCell ref="J5:L5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D10"/>
    <mergeCell ref="F10:H10"/>
    <mergeCell ref="J10:L10"/>
    <mergeCell ref="B11:D11"/>
    <mergeCell ref="F11:H11"/>
    <mergeCell ref="J11:L11"/>
    <mergeCell ref="B14:D14"/>
    <mergeCell ref="F14:H14"/>
    <mergeCell ref="J14:L14"/>
    <mergeCell ref="B12:D12"/>
    <mergeCell ref="F12:H12"/>
    <mergeCell ref="J12:L12"/>
    <mergeCell ref="B13:D13"/>
    <mergeCell ref="F13:H13"/>
    <mergeCell ref="J13:L13"/>
  </mergeCells>
  <hyperlinks>
    <hyperlink ref="B4:D4" r:id="rId3" display="vyučtovanie  december 2016" xr:uid="{00000000-0004-0000-0000-000000000000}"/>
    <hyperlink ref="F4:H4" r:id="rId4" display="vyučtovanie  Január 2017" xr:uid="{00000000-0004-0000-0000-000001000000}"/>
    <hyperlink ref="F5:H6" r:id="rId5" display="..\Vyučtovanie 2017\vyuctovanie  Január 2017.xlsm" xr:uid="{00000000-0004-0000-0000-000002000000}"/>
    <hyperlink ref="F5:H5" r:id="rId6" display="vyučtovanie  Február 2017" xr:uid="{00000000-0004-0000-0000-000003000000}"/>
    <hyperlink ref="F6:H6" r:id="rId7" display="vyučtovanie Marec 2017" xr:uid="{00000000-0004-0000-0000-000004000000}"/>
    <hyperlink ref="F7:H7" r:id="rId8" display="vyučtovanie  Apríl 2017" xr:uid="{00000000-0004-0000-0000-000005000000}"/>
    <hyperlink ref="F8:H8" r:id="rId9" display="vyučtovanie  Máj 2017 " xr:uid="{00000000-0004-0000-0000-000006000000}"/>
    <hyperlink ref="F9:H9" r:id="rId10" display="vyučtovanie Jún 2017" xr:uid="{00000000-0004-0000-0000-000007000000}"/>
    <hyperlink ref="F10:H10" r:id="rId11" display="vyučtovanie Júl 2017" xr:uid="{00000000-0004-0000-0000-000008000000}"/>
    <hyperlink ref="F11:H11" r:id="rId12" display="vyučtovanie August 2017" xr:uid="{00000000-0004-0000-0000-000009000000}"/>
    <hyperlink ref="F12:H12" r:id="rId13" display="vyučtovanie September 2017" xr:uid="{00000000-0004-0000-0000-00000A000000}"/>
    <hyperlink ref="F13:H13" r:id="rId14" display="vyučtovanie Oktober 2017 " xr:uid="{00000000-0004-0000-0000-00000B000000}"/>
    <hyperlink ref="F14:H14" r:id="rId15" display="vyučtovanie  November 2017" xr:uid="{00000000-0004-0000-0000-00000C000000}"/>
    <hyperlink ref="F15:H15" r:id="rId16" display="vyučtovanie December  2017" xr:uid="{00000000-0004-0000-0000-00000D000000}"/>
    <hyperlink ref="J4:L4" r:id="rId17" display="vyučtovanie Január 2018" xr:uid="{00000000-0004-0000-0000-00000E000000}"/>
    <hyperlink ref="J5:L5" r:id="rId18" display="vyučtovanie Február 2018" xr:uid="{00000000-0004-0000-0000-00000F000000}"/>
    <hyperlink ref="J6:L6" r:id="rId19" display="vyučtovanie Marec 2018" xr:uid="{00000000-0004-0000-0000-000010000000}"/>
    <hyperlink ref="J7:L7" r:id="rId20" display="vyučtovanie Apríl 2018" xr:uid="{00000000-0004-0000-0000-000011000000}"/>
    <hyperlink ref="J8:L8" r:id="rId21" display="vyučtovanie Máj 2018" xr:uid="{00000000-0004-0000-0000-000012000000}"/>
    <hyperlink ref="J9:L9" r:id="rId22" display="vyučtovanie Jún 2018" xr:uid="{00000000-0004-0000-0000-000013000000}"/>
    <hyperlink ref="J10:L10" r:id="rId23" display="vyučtovanie Júl 2018" xr:uid="{00000000-0004-0000-0000-000014000000}"/>
    <hyperlink ref="J11:L11" r:id="rId24" display="vyučtovanie August 2018" xr:uid="{00000000-0004-0000-0000-000015000000}"/>
    <hyperlink ref="J12:L12" r:id="rId25" display="vyučtovanie September 2018" xr:uid="{00000000-0004-0000-0000-000016000000}"/>
    <hyperlink ref="J13:L13" r:id="rId26" display="vyučtovanie Október 2018" xr:uid="{00000000-0004-0000-0000-000017000000}"/>
    <hyperlink ref="J14:L14" r:id="rId27" display="vyučtovanie November 2018" xr:uid="{00000000-0004-0000-0000-000018000000}"/>
    <hyperlink ref="J15:L15" r:id="rId28" display="vyuctovanie December 2018 " xr:uid="{00000000-0004-0000-0000-000019000000}"/>
  </hyperlinks>
  <pageMargins left="0.7" right="0.7" top="0.75" bottom="0.75" header="0.3" footer="0.3"/>
  <pageSetup paperSize="9" orientation="portrait" r:id="rId29"/>
  <drawing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wsOriginal3">
    <tabColor rgb="FFFF0000"/>
  </sheetPr>
  <dimension ref="A1:W159"/>
  <sheetViews>
    <sheetView showGridLines="0" showZeros="0" topLeftCell="A106" zoomScaleNormal="100" workbookViewId="0">
      <selection activeCell="L117" sqref="L117:L142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70" t="s">
        <v>245</v>
      </c>
      <c r="E1" s="470"/>
      <c r="F1" s="470"/>
      <c r="G1" s="500" t="s">
        <v>280</v>
      </c>
      <c r="H1" s="500"/>
      <c r="I1" s="500"/>
      <c r="J1" s="190" t="s">
        <v>253</v>
      </c>
      <c r="K1" s="46"/>
      <c r="O1" s="492" t="s">
        <v>10</v>
      </c>
      <c r="P1" s="492"/>
      <c r="Q1" s="492"/>
      <c r="R1" s="49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493">
        <f>I2</f>
        <v>0</v>
      </c>
      <c r="Q2" s="49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499"/>
      <c r="I5" s="499"/>
      <c r="J5" s="499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01"/>
      <c r="I7" s="501"/>
      <c r="J7" s="471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87" t="s">
        <v>0</v>
      </c>
      <c r="C11" s="504" t="s">
        <v>2</v>
      </c>
      <c r="D11" s="487" t="s">
        <v>1</v>
      </c>
      <c r="E11" s="487" t="s">
        <v>15</v>
      </c>
      <c r="F11" s="495" t="s">
        <v>14</v>
      </c>
      <c r="G11" s="487" t="s">
        <v>87</v>
      </c>
      <c r="H11" s="72"/>
      <c r="I11" s="487" t="s">
        <v>13</v>
      </c>
      <c r="J11" s="487" t="s">
        <v>18</v>
      </c>
      <c r="K11" s="487" t="s">
        <v>19</v>
      </c>
      <c r="L11" s="491" t="s">
        <v>134</v>
      </c>
      <c r="O11" s="497" t="s">
        <v>16</v>
      </c>
      <c r="P11" s="487" t="s">
        <v>17</v>
      </c>
      <c r="Q11" s="502" t="s">
        <v>9</v>
      </c>
      <c r="R11" s="495" t="s">
        <v>11</v>
      </c>
      <c r="S11" s="489" t="s">
        <v>12</v>
      </c>
      <c r="U11" s="485" t="s">
        <v>144</v>
      </c>
      <c r="V11" s="486" t="s">
        <v>145</v>
      </c>
    </row>
    <row r="12" spans="1:22" s="7" customFormat="1" ht="16.350000000000001" customHeight="1" thickTop="1" thickBot="1" x14ac:dyDescent="0.3">
      <c r="A12" s="8"/>
      <c r="B12" s="488"/>
      <c r="C12" s="505"/>
      <c r="D12" s="488"/>
      <c r="E12" s="488"/>
      <c r="F12" s="496"/>
      <c r="G12" s="488"/>
      <c r="H12" s="72"/>
      <c r="I12" s="488"/>
      <c r="J12" s="488"/>
      <c r="K12" s="488"/>
      <c r="L12" s="491"/>
      <c r="O12" s="498"/>
      <c r="P12" s="488"/>
      <c r="Q12" s="503"/>
      <c r="R12" s="496"/>
      <c r="S12" s="490"/>
      <c r="U12" s="485"/>
      <c r="V12" s="486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193.8</v>
      </c>
      <c r="E13" s="300"/>
      <c r="F13" s="73">
        <f t="shared" ref="F13:F53" si="0">D13+E13</f>
        <v>193.8</v>
      </c>
      <c r="G13" s="312">
        <v>139.80000000000001</v>
      </c>
      <c r="H13" s="176"/>
      <c r="I13" s="322">
        <f t="shared" ref="I13:I53" si="1">D13+E13-G13</f>
        <v>54</v>
      </c>
      <c r="J13" s="9">
        <v>2</v>
      </c>
      <c r="K13" s="151">
        <f>I13*J13</f>
        <v>108</v>
      </c>
      <c r="L13" s="114" t="s">
        <v>135</v>
      </c>
      <c r="O13" s="202">
        <v>1.032</v>
      </c>
      <c r="P13" s="203">
        <f>J13</f>
        <v>2</v>
      </c>
      <c r="Q13" s="204">
        <f>I13*J13</f>
        <v>108</v>
      </c>
      <c r="R13" s="204">
        <f>(P13-O13)*I13</f>
        <v>52.271999999999998</v>
      </c>
      <c r="S13" s="205">
        <f>R13*0.8</f>
        <v>41.817599999999999</v>
      </c>
      <c r="U13" s="107">
        <f>G13</f>
        <v>139.80000000000001</v>
      </c>
      <c r="V13" s="56">
        <f>U13*O13</f>
        <v>144.27360000000002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132.80000000000001</v>
      </c>
      <c r="E14" s="301"/>
      <c r="F14" s="73">
        <f t="shared" si="0"/>
        <v>132.80000000000001</v>
      </c>
      <c r="G14" s="313">
        <v>102.1</v>
      </c>
      <c r="H14" s="176"/>
      <c r="I14" s="322">
        <f t="shared" si="1"/>
        <v>30.700000000000017</v>
      </c>
      <c r="J14" s="12">
        <v>2</v>
      </c>
      <c r="K14" s="152">
        <f t="shared" ref="K14:K53" si="2">I14*J14</f>
        <v>61.400000000000034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61.400000000000034</v>
      </c>
      <c r="R14" s="13">
        <f>(P14-O14)*I14</f>
        <v>46.264900000000033</v>
      </c>
      <c r="S14" s="14">
        <f t="shared" ref="S14:S53" si="5">R14*0.8</f>
        <v>37.011920000000025</v>
      </c>
      <c r="U14" s="107">
        <f t="shared" ref="U14:U53" si="6">G14</f>
        <v>102.1</v>
      </c>
      <c r="V14" s="56">
        <f t="shared" ref="V14:V53" si="7">U14*O14</f>
        <v>50.335299999999997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34.6</v>
      </c>
      <c r="E15" s="301"/>
      <c r="F15" s="73">
        <f t="shared" si="0"/>
        <v>34.6</v>
      </c>
      <c r="G15" s="313">
        <v>30</v>
      </c>
      <c r="H15" s="176"/>
      <c r="I15" s="322">
        <f t="shared" si="1"/>
        <v>4.6000000000000014</v>
      </c>
      <c r="J15" s="15">
        <v>2.6</v>
      </c>
      <c r="K15" s="152">
        <f t="shared" si="2"/>
        <v>11.960000000000004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11.960000000000004</v>
      </c>
      <c r="R15" s="13">
        <f t="shared" ref="R15:R53" si="8">(P15-O15)*I15</f>
        <v>4.9680000000000017</v>
      </c>
      <c r="S15" s="14">
        <f t="shared" si="5"/>
        <v>3.9744000000000015</v>
      </c>
      <c r="U15" s="107">
        <f t="shared" si="6"/>
        <v>30</v>
      </c>
      <c r="V15" s="56">
        <f t="shared" si="7"/>
        <v>45.6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33</v>
      </c>
      <c r="E17" s="301"/>
      <c r="F17" s="74">
        <f t="shared" si="0"/>
        <v>33</v>
      </c>
      <c r="G17" s="313">
        <v>28</v>
      </c>
      <c r="H17" s="176"/>
      <c r="I17" s="322">
        <f t="shared" si="1"/>
        <v>5</v>
      </c>
      <c r="J17" s="12">
        <v>0.8</v>
      </c>
      <c r="K17" s="153">
        <f t="shared" si="2"/>
        <v>4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4</v>
      </c>
      <c r="R17" s="13">
        <f t="shared" si="8"/>
        <v>2.3000000000000003</v>
      </c>
      <c r="S17" s="14">
        <f t="shared" si="5"/>
        <v>1.8400000000000003</v>
      </c>
      <c r="U17" s="107">
        <f t="shared" si="6"/>
        <v>28</v>
      </c>
      <c r="V17" s="56">
        <f t="shared" si="7"/>
        <v>9.5200000000000014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32</v>
      </c>
      <c r="E18" s="301"/>
      <c r="F18" s="74">
        <f t="shared" si="0"/>
        <v>32</v>
      </c>
      <c r="G18" s="313">
        <v>26</v>
      </c>
      <c r="H18" s="176"/>
      <c r="I18" s="322">
        <f t="shared" si="1"/>
        <v>6</v>
      </c>
      <c r="J18" s="12">
        <v>0.9</v>
      </c>
      <c r="K18" s="152">
        <f t="shared" si="2"/>
        <v>5.4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5.4</v>
      </c>
      <c r="R18" s="13">
        <f t="shared" si="8"/>
        <v>2.58</v>
      </c>
      <c r="S18" s="14">
        <f t="shared" si="5"/>
        <v>2.0640000000000001</v>
      </c>
      <c r="U18" s="107">
        <f t="shared" si="6"/>
        <v>26</v>
      </c>
      <c r="V18" s="56">
        <f t="shared" si="7"/>
        <v>12.219999999999999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34</v>
      </c>
      <c r="E19" s="301"/>
      <c r="F19" s="75">
        <f t="shared" si="0"/>
        <v>34</v>
      </c>
      <c r="G19" s="313">
        <v>30</v>
      </c>
      <c r="H19" s="176"/>
      <c r="I19" s="322">
        <f t="shared" si="1"/>
        <v>4</v>
      </c>
      <c r="J19" s="15">
        <v>1.2</v>
      </c>
      <c r="K19" s="152">
        <f t="shared" si="2"/>
        <v>4.8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4.8</v>
      </c>
      <c r="R19" s="13">
        <f t="shared" si="8"/>
        <v>2.2399999999999998</v>
      </c>
      <c r="S19" s="14">
        <f t="shared" si="5"/>
        <v>1.7919999999999998</v>
      </c>
      <c r="U19" s="107">
        <f t="shared" si="6"/>
        <v>30</v>
      </c>
      <c r="V19" s="56">
        <f t="shared" si="7"/>
        <v>19.2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37</v>
      </c>
      <c r="E20" s="301"/>
      <c r="F20" s="73">
        <f t="shared" si="0"/>
        <v>37</v>
      </c>
      <c r="G20" s="313">
        <v>27</v>
      </c>
      <c r="H20" s="176"/>
      <c r="I20" s="322">
        <f t="shared" si="1"/>
        <v>10</v>
      </c>
      <c r="J20" s="12">
        <v>0.9</v>
      </c>
      <c r="K20" s="152">
        <f t="shared" si="2"/>
        <v>9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9</v>
      </c>
      <c r="R20" s="13">
        <f t="shared" si="8"/>
        <v>3.3999999999999995</v>
      </c>
      <c r="S20" s="14">
        <f t="shared" si="5"/>
        <v>2.7199999999999998</v>
      </c>
      <c r="U20" s="107">
        <f t="shared" si="6"/>
        <v>27</v>
      </c>
      <c r="V20" s="56">
        <f t="shared" si="7"/>
        <v>15.120000000000001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23</v>
      </c>
      <c r="E21" s="301"/>
      <c r="F21" s="73">
        <f t="shared" si="0"/>
        <v>23</v>
      </c>
      <c r="G21" s="313">
        <v>14</v>
      </c>
      <c r="H21" s="176"/>
      <c r="I21" s="322">
        <f t="shared" si="1"/>
        <v>9</v>
      </c>
      <c r="J21" s="12">
        <v>1.3</v>
      </c>
      <c r="K21" s="154">
        <f t="shared" si="2"/>
        <v>11.700000000000001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11.700000000000001</v>
      </c>
      <c r="R21" s="13">
        <f t="shared" si="8"/>
        <v>5.4540000000000006</v>
      </c>
      <c r="S21" s="14">
        <f t="shared" si="5"/>
        <v>4.3632000000000009</v>
      </c>
      <c r="U21" s="107">
        <f t="shared" si="6"/>
        <v>14</v>
      </c>
      <c r="V21" s="56">
        <f t="shared" si="7"/>
        <v>9.7159999999999993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30</v>
      </c>
      <c r="E23" s="301"/>
      <c r="F23" s="74">
        <f t="shared" si="0"/>
        <v>30</v>
      </c>
      <c r="G23" s="313">
        <v>26</v>
      </c>
      <c r="H23" s="176"/>
      <c r="I23" s="322">
        <f t="shared" si="1"/>
        <v>4</v>
      </c>
      <c r="J23" s="12">
        <v>0.9</v>
      </c>
      <c r="K23" s="152">
        <f t="shared" si="2"/>
        <v>3.6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3.6</v>
      </c>
      <c r="R23" s="13">
        <f t="shared" si="8"/>
        <v>1.6400000000000001</v>
      </c>
      <c r="S23" s="14">
        <f t="shared" si="5"/>
        <v>1.3120000000000003</v>
      </c>
      <c r="U23" s="107">
        <f t="shared" si="6"/>
        <v>26</v>
      </c>
      <c r="V23" s="56">
        <f t="shared" si="7"/>
        <v>12.74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42.1</v>
      </c>
      <c r="E31" s="301"/>
      <c r="F31" s="73">
        <f t="shared" si="0"/>
        <v>42.1</v>
      </c>
      <c r="G31" s="313">
        <v>38.200000000000003</v>
      </c>
      <c r="H31" s="176"/>
      <c r="I31" s="322">
        <f t="shared" si="1"/>
        <v>3.8999999999999986</v>
      </c>
      <c r="J31" s="12">
        <v>3</v>
      </c>
      <c r="K31" s="152">
        <f t="shared" si="2"/>
        <v>11.699999999999996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11.699999999999996</v>
      </c>
      <c r="R31" s="13">
        <f t="shared" si="8"/>
        <v>6.6689999999999978</v>
      </c>
      <c r="S31" s="14">
        <f t="shared" si="5"/>
        <v>5.3351999999999986</v>
      </c>
      <c r="U31" s="107">
        <f t="shared" si="6"/>
        <v>38.200000000000003</v>
      </c>
      <c r="V31" s="56">
        <f t="shared" si="7"/>
        <v>49.278000000000006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23.5</v>
      </c>
      <c r="E32" s="301"/>
      <c r="F32" s="73">
        <f t="shared" si="0"/>
        <v>23.5</v>
      </c>
      <c r="G32" s="313">
        <v>21.8</v>
      </c>
      <c r="H32" s="176"/>
      <c r="I32" s="322">
        <f t="shared" si="1"/>
        <v>1.6999999999999993</v>
      </c>
      <c r="J32" s="12">
        <v>3</v>
      </c>
      <c r="K32" s="152">
        <f t="shared" si="2"/>
        <v>5.0999999999999979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5.0999999999999979</v>
      </c>
      <c r="R32" s="13">
        <f t="shared" si="8"/>
        <v>2.9069999999999987</v>
      </c>
      <c r="S32" s="14">
        <f t="shared" si="5"/>
        <v>2.3255999999999992</v>
      </c>
      <c r="U32" s="107">
        <f t="shared" si="6"/>
        <v>21.8</v>
      </c>
      <c r="V32" s="56">
        <f t="shared" si="7"/>
        <v>28.122000000000003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47.9</v>
      </c>
      <c r="E34" s="301"/>
      <c r="F34" s="76">
        <f t="shared" si="0"/>
        <v>47.9</v>
      </c>
      <c r="G34" s="313">
        <v>42</v>
      </c>
      <c r="H34" s="176"/>
      <c r="I34" s="322">
        <f t="shared" si="1"/>
        <v>5.8999999999999986</v>
      </c>
      <c r="J34" s="12">
        <v>12</v>
      </c>
      <c r="K34" s="152">
        <f t="shared" si="2"/>
        <v>70.799999999999983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70.799999999999983</v>
      </c>
      <c r="R34" s="13">
        <f t="shared" si="8"/>
        <v>32.213999999999992</v>
      </c>
      <c r="S34" s="14">
        <f t="shared" si="5"/>
        <v>25.771199999999993</v>
      </c>
      <c r="U34" s="107">
        <f t="shared" si="6"/>
        <v>42</v>
      </c>
      <c r="V34" s="56">
        <f t="shared" si="7"/>
        <v>274.68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62.8</v>
      </c>
      <c r="E35" s="301"/>
      <c r="F35" s="76">
        <f t="shared" si="0"/>
        <v>62.8</v>
      </c>
      <c r="G35" s="313">
        <v>56</v>
      </c>
      <c r="H35" s="77"/>
      <c r="I35" s="322">
        <f t="shared" si="1"/>
        <v>6.7999999999999972</v>
      </c>
      <c r="J35" s="12">
        <v>12</v>
      </c>
      <c r="K35" s="153">
        <f t="shared" si="2"/>
        <v>81.599999999999966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81.599999999999966</v>
      </c>
      <c r="R35" s="13">
        <f t="shared" si="8"/>
        <v>36.99199999999999</v>
      </c>
      <c r="S35" s="14">
        <f t="shared" si="5"/>
        <v>29.593599999999995</v>
      </c>
      <c r="U35" s="107">
        <f t="shared" si="6"/>
        <v>56</v>
      </c>
      <c r="V35" s="56">
        <f t="shared" si="7"/>
        <v>367.35999999999996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10.95</v>
      </c>
      <c r="E36" s="301"/>
      <c r="F36" s="76">
        <f t="shared" si="0"/>
        <v>10.95</v>
      </c>
      <c r="G36" s="313">
        <v>9.6999999999999993</v>
      </c>
      <c r="H36" s="176"/>
      <c r="I36" s="323">
        <f t="shared" si="1"/>
        <v>1.25</v>
      </c>
      <c r="J36" s="12">
        <v>14</v>
      </c>
      <c r="K36" s="152">
        <f t="shared" si="2"/>
        <v>17.5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17.5</v>
      </c>
      <c r="R36" s="13">
        <f t="shared" si="8"/>
        <v>10.0625</v>
      </c>
      <c r="S36" s="14">
        <f t="shared" si="5"/>
        <v>8.0500000000000007</v>
      </c>
      <c r="U36" s="107">
        <f t="shared" si="6"/>
        <v>9.6999999999999993</v>
      </c>
      <c r="V36" s="56">
        <f t="shared" si="7"/>
        <v>57.714999999999996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13.5</v>
      </c>
      <c r="E37" s="301"/>
      <c r="F37" s="78">
        <f t="shared" si="0"/>
        <v>13.5</v>
      </c>
      <c r="G37" s="313">
        <v>12.05</v>
      </c>
      <c r="H37" s="176"/>
      <c r="I37" s="322">
        <f t="shared" si="1"/>
        <v>1.4499999999999993</v>
      </c>
      <c r="J37" s="12">
        <v>12</v>
      </c>
      <c r="K37" s="153">
        <f t="shared" si="2"/>
        <v>17.399999999999991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17.399999999999991</v>
      </c>
      <c r="R37" s="13">
        <f t="shared" si="8"/>
        <v>9.0189999999999948</v>
      </c>
      <c r="S37" s="14">
        <f t="shared" si="5"/>
        <v>7.2151999999999958</v>
      </c>
      <c r="U37" s="107">
        <f t="shared" si="6"/>
        <v>12.05</v>
      </c>
      <c r="V37" s="56">
        <f t="shared" si="7"/>
        <v>69.649000000000001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7.2</v>
      </c>
      <c r="E38" s="301"/>
      <c r="F38" s="76">
        <f t="shared" si="0"/>
        <v>7.2</v>
      </c>
      <c r="G38" s="313">
        <v>6.8</v>
      </c>
      <c r="H38" s="176"/>
      <c r="I38" s="322">
        <f t="shared" si="1"/>
        <v>0.40000000000000036</v>
      </c>
      <c r="J38" s="12">
        <v>14</v>
      </c>
      <c r="K38" s="152">
        <f t="shared" si="2"/>
        <v>5.600000000000005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5.600000000000005</v>
      </c>
      <c r="R38" s="13">
        <f t="shared" si="8"/>
        <v>2.7200000000000024</v>
      </c>
      <c r="S38" s="14">
        <f t="shared" si="5"/>
        <v>2.1760000000000019</v>
      </c>
      <c r="U38" s="107">
        <f t="shared" si="6"/>
        <v>6.8</v>
      </c>
      <c r="V38" s="56">
        <f t="shared" si="7"/>
        <v>48.96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4.0999999999999996</v>
      </c>
      <c r="E39" s="301"/>
      <c r="F39" s="76">
        <f t="shared" si="0"/>
        <v>4.0999999999999996</v>
      </c>
      <c r="G39" s="313">
        <v>4.0999999999999996</v>
      </c>
      <c r="H39" s="176"/>
      <c r="I39" s="322">
        <f t="shared" si="1"/>
        <v>0</v>
      </c>
      <c r="J39" s="12">
        <v>14</v>
      </c>
      <c r="K39" s="152">
        <f t="shared" si="2"/>
        <v>0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</v>
      </c>
      <c r="R39" s="13">
        <f t="shared" si="8"/>
        <v>0</v>
      </c>
      <c r="S39" s="14">
        <f t="shared" si="5"/>
        <v>0</v>
      </c>
      <c r="U39" s="107">
        <f t="shared" si="6"/>
        <v>4.0999999999999996</v>
      </c>
      <c r="V39" s="56">
        <f t="shared" si="7"/>
        <v>35.055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13.95</v>
      </c>
      <c r="E40" s="301"/>
      <c r="F40" s="76">
        <f t="shared" si="0"/>
        <v>13.95</v>
      </c>
      <c r="G40" s="313">
        <v>11.95</v>
      </c>
      <c r="H40" s="176"/>
      <c r="I40" s="323">
        <f t="shared" si="1"/>
        <v>2</v>
      </c>
      <c r="J40" s="15">
        <v>12</v>
      </c>
      <c r="K40" s="154">
        <f t="shared" si="2"/>
        <v>24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24</v>
      </c>
      <c r="R40" s="13">
        <f t="shared" si="8"/>
        <v>10.728</v>
      </c>
      <c r="S40" s="14">
        <f t="shared" si="5"/>
        <v>8.5823999999999998</v>
      </c>
      <c r="U40" s="107">
        <f t="shared" si="6"/>
        <v>11.95</v>
      </c>
      <c r="V40" s="56">
        <f t="shared" si="7"/>
        <v>79.300200000000004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9.75</v>
      </c>
      <c r="E41" s="301"/>
      <c r="F41" s="78">
        <f t="shared" si="0"/>
        <v>9.75</v>
      </c>
      <c r="G41" s="313">
        <v>6.7</v>
      </c>
      <c r="H41" s="176"/>
      <c r="I41" s="322">
        <f t="shared" si="1"/>
        <v>3.05</v>
      </c>
      <c r="J41" s="12">
        <v>12</v>
      </c>
      <c r="K41" s="153">
        <f t="shared" si="2"/>
        <v>36.599999999999994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36.599999999999994</v>
      </c>
      <c r="R41" s="13">
        <f t="shared" si="8"/>
        <v>20.373999999999999</v>
      </c>
      <c r="S41" s="14">
        <f t="shared" si="5"/>
        <v>16.299199999999999</v>
      </c>
      <c r="U41" s="107">
        <f t="shared" si="6"/>
        <v>6.7</v>
      </c>
      <c r="V41" s="56">
        <f t="shared" si="7"/>
        <v>35.644000000000005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5.4</v>
      </c>
      <c r="E42" s="301"/>
      <c r="F42" s="76">
        <f t="shared" si="0"/>
        <v>5.4</v>
      </c>
      <c r="G42" s="313">
        <v>4.6500000000000004</v>
      </c>
      <c r="H42" s="176"/>
      <c r="I42" s="322">
        <f t="shared" si="1"/>
        <v>0.75</v>
      </c>
      <c r="J42" s="12">
        <v>14</v>
      </c>
      <c r="K42" s="152">
        <f t="shared" si="2"/>
        <v>10.5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10.5</v>
      </c>
      <c r="R42" s="13">
        <f t="shared" si="8"/>
        <v>7.1924999999999999</v>
      </c>
      <c r="S42" s="14">
        <f t="shared" si="5"/>
        <v>5.7540000000000004</v>
      </c>
      <c r="U42" s="107">
        <f t="shared" si="6"/>
        <v>4.6500000000000004</v>
      </c>
      <c r="V42" s="56">
        <f t="shared" si="7"/>
        <v>20.506500000000003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5.15</v>
      </c>
      <c r="E43" s="301"/>
      <c r="F43" s="76">
        <f t="shared" si="0"/>
        <v>5.15</v>
      </c>
      <c r="G43" s="313">
        <v>5</v>
      </c>
      <c r="H43" s="176"/>
      <c r="I43" s="323">
        <f t="shared" si="1"/>
        <v>0.15000000000000036</v>
      </c>
      <c r="J43" s="15">
        <v>20</v>
      </c>
      <c r="K43" s="155">
        <f t="shared" si="2"/>
        <v>3.0000000000000071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3.0000000000000071</v>
      </c>
      <c r="R43" s="13">
        <f t="shared" si="8"/>
        <v>1.3995000000000033</v>
      </c>
      <c r="S43" s="14">
        <f t="shared" si="5"/>
        <v>1.1196000000000026</v>
      </c>
      <c r="U43" s="107">
        <f t="shared" si="6"/>
        <v>5</v>
      </c>
      <c r="V43" s="56">
        <f t="shared" si="7"/>
        <v>53.35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6</v>
      </c>
      <c r="E44" s="301"/>
      <c r="F44" s="78">
        <f t="shared" si="0"/>
        <v>6</v>
      </c>
      <c r="G44" s="313">
        <v>5.5</v>
      </c>
      <c r="H44" s="176"/>
      <c r="I44" s="322">
        <f t="shared" si="1"/>
        <v>0.5</v>
      </c>
      <c r="J44" s="12">
        <v>20</v>
      </c>
      <c r="K44" s="152">
        <f t="shared" si="2"/>
        <v>10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10</v>
      </c>
      <c r="R44" s="13">
        <f t="shared" si="8"/>
        <v>5.1550000000000002</v>
      </c>
      <c r="S44" s="14">
        <f t="shared" si="5"/>
        <v>4.1240000000000006</v>
      </c>
      <c r="U44" s="107">
        <f t="shared" si="6"/>
        <v>5.5</v>
      </c>
      <c r="V44" s="56">
        <f t="shared" si="7"/>
        <v>53.294999999999995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4.9000000000000004</v>
      </c>
      <c r="E45" s="301"/>
      <c r="F45" s="79">
        <f t="shared" si="0"/>
        <v>4.9000000000000004</v>
      </c>
      <c r="G45" s="313">
        <v>4.8499999999999996</v>
      </c>
      <c r="H45" s="176"/>
      <c r="I45" s="322">
        <f t="shared" si="1"/>
        <v>5.0000000000000711E-2</v>
      </c>
      <c r="J45" s="12">
        <v>14</v>
      </c>
      <c r="K45" s="152">
        <f t="shared" si="2"/>
        <v>0.70000000000000995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0.70000000000000995</v>
      </c>
      <c r="R45" s="13">
        <f t="shared" si="8"/>
        <v>0.33950000000000485</v>
      </c>
      <c r="S45" s="14">
        <f t="shared" si="5"/>
        <v>0.27160000000000389</v>
      </c>
      <c r="U45" s="107">
        <f t="shared" si="6"/>
        <v>4.8499999999999996</v>
      </c>
      <c r="V45" s="56">
        <f t="shared" si="7"/>
        <v>34.968499999999999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4.9000000000000004</v>
      </c>
      <c r="E46" s="301"/>
      <c r="F46" s="76">
        <f t="shared" si="0"/>
        <v>4.9000000000000004</v>
      </c>
      <c r="G46" s="313">
        <v>4.8499999999999996</v>
      </c>
      <c r="H46" s="176"/>
      <c r="I46" s="323">
        <f t="shared" si="1"/>
        <v>5.0000000000000711E-2</v>
      </c>
      <c r="J46" s="15">
        <v>24</v>
      </c>
      <c r="K46" s="152">
        <f t="shared" si="2"/>
        <v>1.2000000000000171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1.2000000000000171</v>
      </c>
      <c r="R46" s="13">
        <f t="shared" si="8"/>
        <v>0.31950000000000456</v>
      </c>
      <c r="S46" s="14">
        <f t="shared" si="5"/>
        <v>0.25560000000000366</v>
      </c>
      <c r="U46" s="107">
        <f t="shared" si="6"/>
        <v>4.8499999999999996</v>
      </c>
      <c r="V46" s="56">
        <f t="shared" si="7"/>
        <v>85.408499999999989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5.9</v>
      </c>
      <c r="E49" s="302"/>
      <c r="F49" s="80">
        <f t="shared" si="0"/>
        <v>5.9</v>
      </c>
      <c r="G49" s="314">
        <v>5.4</v>
      </c>
      <c r="H49" s="176"/>
      <c r="I49" s="324">
        <f t="shared" si="1"/>
        <v>0.5</v>
      </c>
      <c r="J49" s="15">
        <v>12</v>
      </c>
      <c r="K49" s="152">
        <f t="shared" si="2"/>
        <v>6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6</v>
      </c>
      <c r="R49" s="13">
        <f t="shared" si="8"/>
        <v>3.4</v>
      </c>
      <c r="S49" s="14">
        <f t="shared" si="5"/>
        <v>2.72</v>
      </c>
      <c r="U49" s="107">
        <f t="shared" si="6"/>
        <v>5.4</v>
      </c>
      <c r="V49" s="56">
        <f t="shared" si="7"/>
        <v>28.080000000000002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3.45</v>
      </c>
      <c r="E50" s="302"/>
      <c r="F50" s="80">
        <f t="shared" si="0"/>
        <v>3.45</v>
      </c>
      <c r="G50" s="314">
        <v>2.8</v>
      </c>
      <c r="H50" s="176"/>
      <c r="I50" s="324">
        <f t="shared" si="1"/>
        <v>0.65000000000000036</v>
      </c>
      <c r="J50" s="12">
        <v>18</v>
      </c>
      <c r="K50" s="152">
        <f t="shared" si="2"/>
        <v>11.700000000000006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11.700000000000006</v>
      </c>
      <c r="R50" s="13">
        <f t="shared" si="8"/>
        <v>6.097000000000004</v>
      </c>
      <c r="S50" s="14">
        <f t="shared" si="5"/>
        <v>4.8776000000000037</v>
      </c>
      <c r="U50" s="107">
        <f t="shared" si="6"/>
        <v>2.8</v>
      </c>
      <c r="V50" s="56">
        <f t="shared" si="7"/>
        <v>24.135999999999996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2.2999999999999998</v>
      </c>
      <c r="E51" s="302"/>
      <c r="F51" s="80">
        <f t="shared" si="0"/>
        <v>2.2999999999999998</v>
      </c>
      <c r="G51" s="314">
        <v>2.0499999999999998</v>
      </c>
      <c r="H51" s="176"/>
      <c r="I51" s="324">
        <f t="shared" si="1"/>
        <v>0.25</v>
      </c>
      <c r="J51" s="12">
        <v>24</v>
      </c>
      <c r="K51" s="152">
        <f t="shared" si="2"/>
        <v>6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6</v>
      </c>
      <c r="R51" s="13">
        <f t="shared" si="8"/>
        <v>3.0649999999999999</v>
      </c>
      <c r="S51" s="14">
        <f t="shared" si="5"/>
        <v>2.452</v>
      </c>
      <c r="U51" s="107">
        <f t="shared" si="6"/>
        <v>2.0499999999999998</v>
      </c>
      <c r="V51" s="56">
        <f t="shared" si="7"/>
        <v>24.066999999999997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823.95</v>
      </c>
      <c r="G55" s="69">
        <f>SUM(G13:G53)</f>
        <v>667.3</v>
      </c>
      <c r="J55" s="3" t="s">
        <v>3</v>
      </c>
      <c r="K55" s="157">
        <f>SUM(K13:K53)</f>
        <v>539.2600000000001</v>
      </c>
      <c r="P55" s="3" t="s">
        <v>3</v>
      </c>
      <c r="Q55" s="24">
        <f>SUM(Q13:Q53)</f>
        <v>539.2600000000001</v>
      </c>
      <c r="R55" s="24">
        <f>SUM(R13:R53)</f>
        <v>279.77239999999995</v>
      </c>
      <c r="S55" s="25">
        <f>SUM(S13:S53)</f>
        <v>223.81791999999999</v>
      </c>
      <c r="U55" s="105" t="s">
        <v>146</v>
      </c>
      <c r="V55" s="58">
        <f>SUM(V13:V53)</f>
        <v>1688.2995999999996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87" t="s">
        <v>0</v>
      </c>
      <c r="C63" s="487" t="s">
        <v>2</v>
      </c>
      <c r="D63" s="487" t="s">
        <v>1</v>
      </c>
      <c r="E63" s="487" t="s">
        <v>15</v>
      </c>
      <c r="F63" s="487" t="s">
        <v>14</v>
      </c>
      <c r="G63" s="487" t="s">
        <v>87</v>
      </c>
      <c r="H63" s="72"/>
      <c r="I63" s="487" t="s">
        <v>13</v>
      </c>
      <c r="J63" s="487" t="s">
        <v>18</v>
      </c>
      <c r="K63" s="487" t="s">
        <v>19</v>
      </c>
      <c r="L63" s="119"/>
      <c r="O63" s="497" t="s">
        <v>16</v>
      </c>
      <c r="P63" s="487" t="s">
        <v>17</v>
      </c>
      <c r="Q63" s="502" t="s">
        <v>9</v>
      </c>
      <c r="R63" s="495" t="s">
        <v>11</v>
      </c>
      <c r="S63" s="489" t="s">
        <v>12</v>
      </c>
      <c r="U63" s="485" t="s">
        <v>144</v>
      </c>
      <c r="V63" s="486" t="s">
        <v>145</v>
      </c>
    </row>
    <row r="64" spans="1:23" s="1" customFormat="1" ht="16.350000000000001" customHeight="1" thickTop="1" thickBot="1" x14ac:dyDescent="0.3">
      <c r="A64" s="7"/>
      <c r="B64" s="488"/>
      <c r="C64" s="488"/>
      <c r="D64" s="488"/>
      <c r="E64" s="488"/>
      <c r="F64" s="488"/>
      <c r="G64" s="488"/>
      <c r="H64" s="72"/>
      <c r="I64" s="488"/>
      <c r="J64" s="488"/>
      <c r="K64" s="488"/>
      <c r="L64" s="119"/>
      <c r="O64" s="498"/>
      <c r="P64" s="488"/>
      <c r="Q64" s="503"/>
      <c r="R64" s="496"/>
      <c r="S64" s="490"/>
      <c r="U64" s="485"/>
      <c r="V64" s="486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16.8</v>
      </c>
      <c r="E66" s="301"/>
      <c r="F66" s="85">
        <f t="shared" ref="F66:F105" si="9">D66+E66</f>
        <v>16.8</v>
      </c>
      <c r="G66" s="316">
        <v>15.1</v>
      </c>
      <c r="H66" s="176"/>
      <c r="I66" s="318">
        <f t="shared" ref="I66:I105" si="10">D66+E66-G66</f>
        <v>1.7000000000000011</v>
      </c>
      <c r="J66" s="12">
        <v>2</v>
      </c>
      <c r="K66" s="152">
        <f t="shared" ref="K66:K105" si="11">I66*J66</f>
        <v>3.4000000000000021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3.4000000000000021</v>
      </c>
      <c r="R66" s="13">
        <f>(P66-O66)*I66</f>
        <v>2.1658000000000013</v>
      </c>
      <c r="S66" s="14">
        <f t="shared" ref="S66:S105" si="14">R66*0.8</f>
        <v>1.7326400000000011</v>
      </c>
      <c r="U66" s="107">
        <f t="shared" ref="U66:U105" si="15">G66</f>
        <v>15.1</v>
      </c>
      <c r="V66" s="56">
        <f t="shared" ref="V66:V105" si="16">U66*O66</f>
        <v>10.9626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60</v>
      </c>
      <c r="E67" s="301"/>
      <c r="F67" s="85">
        <f t="shared" si="9"/>
        <v>60</v>
      </c>
      <c r="G67" s="316">
        <v>44</v>
      </c>
      <c r="H67" s="176"/>
      <c r="I67" s="318">
        <f t="shared" si="10"/>
        <v>16</v>
      </c>
      <c r="J67" s="12">
        <v>0.9</v>
      </c>
      <c r="K67" s="152">
        <f t="shared" si="11"/>
        <v>14.4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14.4</v>
      </c>
      <c r="R67" s="13">
        <f t="shared" ref="R67:R105" si="17">(P67-O67)*I67</f>
        <v>5.952</v>
      </c>
      <c r="S67" s="14">
        <f t="shared" si="14"/>
        <v>4.7616000000000005</v>
      </c>
      <c r="U67" s="107">
        <f t="shared" si="15"/>
        <v>44</v>
      </c>
      <c r="V67" s="56">
        <f t="shared" si="16"/>
        <v>23.231999999999999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12</v>
      </c>
      <c r="E68" s="301"/>
      <c r="F68" s="85">
        <f t="shared" si="9"/>
        <v>12</v>
      </c>
      <c r="G68" s="316">
        <v>12</v>
      </c>
      <c r="H68" s="176"/>
      <c r="I68" s="318">
        <f t="shared" si="10"/>
        <v>0</v>
      </c>
      <c r="J68" s="12">
        <v>1.1000000000000001</v>
      </c>
      <c r="K68" s="152">
        <f t="shared" si="11"/>
        <v>0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0</v>
      </c>
      <c r="R68" s="13">
        <f t="shared" si="17"/>
        <v>0</v>
      </c>
      <c r="S68" s="14">
        <f t="shared" si="14"/>
        <v>0</v>
      </c>
      <c r="U68" s="107">
        <f t="shared" si="15"/>
        <v>12</v>
      </c>
      <c r="V68" s="56">
        <f t="shared" si="16"/>
        <v>5.88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58</v>
      </c>
      <c r="E69" s="301"/>
      <c r="F69" s="85">
        <f t="shared" si="9"/>
        <v>58</v>
      </c>
      <c r="G69" s="316">
        <v>58</v>
      </c>
      <c r="H69" s="176"/>
      <c r="I69" s="318">
        <f t="shared" si="10"/>
        <v>0</v>
      </c>
      <c r="J69" s="12">
        <v>0.5</v>
      </c>
      <c r="K69" s="152">
        <f t="shared" si="11"/>
        <v>0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0</v>
      </c>
      <c r="R69" s="13">
        <f t="shared" si="17"/>
        <v>0</v>
      </c>
      <c r="S69" s="14">
        <f t="shared" si="14"/>
        <v>0</v>
      </c>
      <c r="U69" s="107">
        <f t="shared" si="15"/>
        <v>58</v>
      </c>
      <c r="V69" s="56">
        <f t="shared" si="16"/>
        <v>9.8600000000000012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4</v>
      </c>
      <c r="E70" s="301"/>
      <c r="F70" s="85">
        <f t="shared" si="9"/>
        <v>4</v>
      </c>
      <c r="G70" s="316">
        <v>4</v>
      </c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4</v>
      </c>
      <c r="V70" s="56">
        <f t="shared" si="16"/>
        <v>1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66</v>
      </c>
      <c r="E71" s="301"/>
      <c r="F71" s="85">
        <f t="shared" si="9"/>
        <v>66</v>
      </c>
      <c r="G71" s="316">
        <v>60</v>
      </c>
      <c r="H71" s="176"/>
      <c r="I71" s="318">
        <f t="shared" si="10"/>
        <v>6</v>
      </c>
      <c r="J71" s="12">
        <v>0.5</v>
      </c>
      <c r="K71" s="152">
        <f t="shared" si="11"/>
        <v>3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3</v>
      </c>
      <c r="R71" s="13">
        <f t="shared" si="17"/>
        <v>2.4000000000000004</v>
      </c>
      <c r="S71" s="14">
        <f t="shared" si="14"/>
        <v>1.9200000000000004</v>
      </c>
      <c r="U71" s="107">
        <f t="shared" si="15"/>
        <v>60</v>
      </c>
      <c r="V71" s="56">
        <f t="shared" si="16"/>
        <v>6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47.6</v>
      </c>
      <c r="E72" s="301"/>
      <c r="F72" s="85">
        <f t="shared" si="9"/>
        <v>47.6</v>
      </c>
      <c r="G72" s="316">
        <v>44.1</v>
      </c>
      <c r="H72" s="176"/>
      <c r="I72" s="318">
        <f t="shared" si="10"/>
        <v>3.5</v>
      </c>
      <c r="J72" s="12">
        <v>1.5</v>
      </c>
      <c r="K72" s="152">
        <f t="shared" si="11"/>
        <v>5.25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5.25</v>
      </c>
      <c r="R72" s="13">
        <f t="shared" si="17"/>
        <v>4.4450000000000003</v>
      </c>
      <c r="S72" s="14">
        <f t="shared" si="14"/>
        <v>3.5560000000000005</v>
      </c>
      <c r="U72" s="107">
        <f t="shared" si="15"/>
        <v>44.1</v>
      </c>
      <c r="V72" s="56">
        <f t="shared" si="16"/>
        <v>10.143000000000001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62</v>
      </c>
      <c r="E73" s="301"/>
      <c r="F73" s="85">
        <f t="shared" si="9"/>
        <v>62</v>
      </c>
      <c r="G73" s="316">
        <v>61</v>
      </c>
      <c r="H73" s="176"/>
      <c r="I73" s="318">
        <f t="shared" si="10"/>
        <v>1</v>
      </c>
      <c r="J73" s="12">
        <v>1</v>
      </c>
      <c r="K73" s="152">
        <f t="shared" si="11"/>
        <v>1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1</v>
      </c>
      <c r="R73" s="13">
        <f t="shared" si="17"/>
        <v>0.44999999999999996</v>
      </c>
      <c r="S73" s="14">
        <f t="shared" si="14"/>
        <v>0.36</v>
      </c>
      <c r="U73" s="107">
        <f t="shared" si="15"/>
        <v>61</v>
      </c>
      <c r="V73" s="56">
        <f t="shared" si="16"/>
        <v>33.550000000000004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15.4</v>
      </c>
      <c r="E74" s="301"/>
      <c r="F74" s="85">
        <f t="shared" si="9"/>
        <v>15.4</v>
      </c>
      <c r="G74" s="316">
        <v>14.2</v>
      </c>
      <c r="H74" s="176"/>
      <c r="I74" s="318">
        <f t="shared" si="10"/>
        <v>1.2000000000000011</v>
      </c>
      <c r="J74" s="12">
        <v>3</v>
      </c>
      <c r="K74" s="152">
        <f t="shared" si="11"/>
        <v>3.6000000000000032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3.6000000000000032</v>
      </c>
      <c r="R74" s="13">
        <f t="shared" si="17"/>
        <v>2.1744000000000021</v>
      </c>
      <c r="S74" s="14">
        <f t="shared" si="14"/>
        <v>1.7395200000000017</v>
      </c>
      <c r="U74" s="107">
        <f t="shared" si="15"/>
        <v>14.2</v>
      </c>
      <c r="V74" s="56">
        <f t="shared" si="16"/>
        <v>16.869599999999998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23</v>
      </c>
      <c r="E75" s="301"/>
      <c r="F75" s="85">
        <f t="shared" si="9"/>
        <v>23</v>
      </c>
      <c r="G75" s="316">
        <v>18</v>
      </c>
      <c r="H75" s="176"/>
      <c r="I75" s="318">
        <f t="shared" si="10"/>
        <v>5</v>
      </c>
      <c r="J75" s="12">
        <v>1.1000000000000001</v>
      </c>
      <c r="K75" s="152">
        <f t="shared" si="11"/>
        <v>5.5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5.5</v>
      </c>
      <c r="R75" s="13">
        <f t="shared" si="17"/>
        <v>3.85</v>
      </c>
      <c r="S75" s="14">
        <f t="shared" si="14"/>
        <v>3.08</v>
      </c>
      <c r="U75" s="107">
        <f t="shared" si="15"/>
        <v>18</v>
      </c>
      <c r="V75" s="56">
        <f t="shared" si="16"/>
        <v>5.94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33</v>
      </c>
      <c r="E76" s="301"/>
      <c r="F76" s="85">
        <f t="shared" si="9"/>
        <v>33</v>
      </c>
      <c r="G76" s="316">
        <v>33</v>
      </c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33</v>
      </c>
      <c r="V76" s="56">
        <f t="shared" si="16"/>
        <v>10.89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25</v>
      </c>
      <c r="E77" s="301"/>
      <c r="F77" s="85">
        <f t="shared" si="9"/>
        <v>25</v>
      </c>
      <c r="G77" s="316">
        <v>22</v>
      </c>
      <c r="H77" s="176"/>
      <c r="I77" s="318">
        <f t="shared" si="10"/>
        <v>3</v>
      </c>
      <c r="J77" s="12">
        <v>1.1000000000000001</v>
      </c>
      <c r="K77" s="152">
        <f t="shared" si="11"/>
        <v>3.3000000000000003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3.3000000000000003</v>
      </c>
      <c r="R77" s="13">
        <f t="shared" si="17"/>
        <v>1.4280000000000004</v>
      </c>
      <c r="S77" s="14">
        <f t="shared" si="14"/>
        <v>1.1424000000000003</v>
      </c>
      <c r="U77" s="107">
        <f t="shared" si="15"/>
        <v>22</v>
      </c>
      <c r="V77" s="56">
        <f t="shared" si="16"/>
        <v>13.728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25</v>
      </c>
      <c r="E78" s="301"/>
      <c r="F78" s="85">
        <f t="shared" si="9"/>
        <v>25</v>
      </c>
      <c r="G78" s="316">
        <v>24</v>
      </c>
      <c r="H78" s="176"/>
      <c r="I78" s="318">
        <f t="shared" si="10"/>
        <v>1</v>
      </c>
      <c r="J78" s="12">
        <v>1.1000000000000001</v>
      </c>
      <c r="K78" s="152">
        <f t="shared" si="11"/>
        <v>1.1000000000000001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1.1000000000000001</v>
      </c>
      <c r="R78" s="13">
        <f t="shared" si="17"/>
        <v>0.59600000000000009</v>
      </c>
      <c r="S78" s="14">
        <f t="shared" si="14"/>
        <v>0.47680000000000011</v>
      </c>
      <c r="U78" s="107">
        <f t="shared" si="15"/>
        <v>24</v>
      </c>
      <c r="V78" s="56">
        <f t="shared" si="16"/>
        <v>12.096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>
        <v>24</v>
      </c>
      <c r="E79" s="301"/>
      <c r="F79" s="85">
        <f t="shared" si="9"/>
        <v>24</v>
      </c>
      <c r="G79" s="316">
        <v>19</v>
      </c>
      <c r="H79" s="176"/>
      <c r="I79" s="318">
        <f t="shared" si="10"/>
        <v>5</v>
      </c>
      <c r="J79" s="12">
        <v>1.2</v>
      </c>
      <c r="K79" s="152">
        <f t="shared" si="11"/>
        <v>6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6</v>
      </c>
      <c r="R79" s="13">
        <f t="shared" si="17"/>
        <v>2.7499999999999996</v>
      </c>
      <c r="S79" s="14">
        <f t="shared" si="14"/>
        <v>2.1999999999999997</v>
      </c>
      <c r="U79" s="107">
        <f t="shared" si="15"/>
        <v>19</v>
      </c>
      <c r="V79" s="56">
        <f t="shared" si="16"/>
        <v>12.35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780</v>
      </c>
      <c r="E81" s="301"/>
      <c r="F81" s="85">
        <f t="shared" si="9"/>
        <v>780</v>
      </c>
      <c r="G81" s="316">
        <v>700</v>
      </c>
      <c r="H81" s="176"/>
      <c r="I81" s="321">
        <f>(D81+E81-G81)/7</f>
        <v>11.428571428571429</v>
      </c>
      <c r="J81" s="12">
        <v>0.5</v>
      </c>
      <c r="K81" s="152">
        <f t="shared" si="11"/>
        <v>5.7142857142857144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5.7142857142857144</v>
      </c>
      <c r="R81" s="13">
        <f t="shared" si="17"/>
        <v>5.3257142857142856</v>
      </c>
      <c r="S81" s="14">
        <f t="shared" si="14"/>
        <v>4.2605714285714287</v>
      </c>
      <c r="U81" s="107">
        <f t="shared" si="15"/>
        <v>700</v>
      </c>
      <c r="V81" s="56">
        <f t="shared" si="16"/>
        <v>23.8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52</v>
      </c>
      <c r="E82" s="301"/>
      <c r="F82" s="85">
        <f t="shared" si="9"/>
        <v>52</v>
      </c>
      <c r="G82" s="316">
        <v>50</v>
      </c>
      <c r="H82" s="176"/>
      <c r="I82" s="318">
        <f t="shared" si="10"/>
        <v>2</v>
      </c>
      <c r="J82" s="12">
        <v>0.5</v>
      </c>
      <c r="K82" s="152">
        <f t="shared" si="11"/>
        <v>1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1</v>
      </c>
      <c r="R82" s="13">
        <f t="shared" si="17"/>
        <v>0.72</v>
      </c>
      <c r="S82" s="14">
        <f t="shared" si="14"/>
        <v>0.57599999999999996</v>
      </c>
      <c r="U82" s="107">
        <f t="shared" si="15"/>
        <v>50</v>
      </c>
      <c r="V82" s="56">
        <f t="shared" si="16"/>
        <v>7.0000000000000009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104</v>
      </c>
      <c r="E83" s="301"/>
      <c r="F83" s="85">
        <f t="shared" si="9"/>
        <v>104</v>
      </c>
      <c r="G83" s="316">
        <v>102</v>
      </c>
      <c r="H83" s="176"/>
      <c r="I83" s="318">
        <f t="shared" si="10"/>
        <v>2</v>
      </c>
      <c r="J83" s="3">
        <v>0.5</v>
      </c>
      <c r="K83" s="152">
        <f>I83*J83</f>
        <v>1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1</v>
      </c>
      <c r="R83" s="13">
        <f t="shared" si="17"/>
        <v>0.88400000000000001</v>
      </c>
      <c r="S83" s="14">
        <f t="shared" si="14"/>
        <v>0.70720000000000005</v>
      </c>
      <c r="U83" s="107">
        <f t="shared" si="15"/>
        <v>102</v>
      </c>
      <c r="V83" s="56">
        <f>U83*O84</f>
        <v>3.6719999999999997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128</v>
      </c>
      <c r="E84" s="301"/>
      <c r="F84" s="85">
        <f t="shared" si="9"/>
        <v>128</v>
      </c>
      <c r="G84" s="316">
        <v>126</v>
      </c>
      <c r="H84" s="176"/>
      <c r="I84" s="318">
        <f t="shared" si="10"/>
        <v>2</v>
      </c>
      <c r="J84" s="12">
        <v>0.1</v>
      </c>
      <c r="K84" s="152">
        <f>I84*J84</f>
        <v>0.2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0.2</v>
      </c>
      <c r="R84" s="13">
        <f t="shared" si="17"/>
        <v>0.128</v>
      </c>
      <c r="S84" s="14">
        <f t="shared" si="14"/>
        <v>0.1024</v>
      </c>
      <c r="U84" s="107">
        <f t="shared" si="15"/>
        <v>126</v>
      </c>
      <c r="V84" s="56">
        <f>U84*O85</f>
        <v>1.008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1095</v>
      </c>
      <c r="E85" s="301"/>
      <c r="F85" s="85">
        <f t="shared" si="9"/>
        <v>1095</v>
      </c>
      <c r="G85" s="316">
        <v>1071</v>
      </c>
      <c r="H85" s="176"/>
      <c r="I85" s="318">
        <f t="shared" si="10"/>
        <v>24</v>
      </c>
      <c r="J85" s="12">
        <v>0.05</v>
      </c>
      <c r="K85" s="152">
        <f>I85*J85</f>
        <v>1.2000000000000002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1.2000000000000002</v>
      </c>
      <c r="R85" s="13">
        <f t="shared" si="17"/>
        <v>1.008</v>
      </c>
      <c r="S85" s="14">
        <f t="shared" si="14"/>
        <v>0.80640000000000001</v>
      </c>
      <c r="U85" s="107">
        <f t="shared" si="15"/>
        <v>1071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43</v>
      </c>
      <c r="E89" s="301"/>
      <c r="F89" s="85">
        <f t="shared" si="9"/>
        <v>43</v>
      </c>
      <c r="G89" s="316">
        <v>35</v>
      </c>
      <c r="H89" s="176"/>
      <c r="I89" s="318">
        <f t="shared" si="10"/>
        <v>8</v>
      </c>
      <c r="J89" s="12">
        <v>3.4</v>
      </c>
      <c r="K89" s="152">
        <f t="shared" si="11"/>
        <v>27.2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27.2</v>
      </c>
      <c r="R89" s="13">
        <f t="shared" si="17"/>
        <v>1.4399999999999977</v>
      </c>
      <c r="S89" s="14">
        <f t="shared" si="14"/>
        <v>1.1519999999999981</v>
      </c>
      <c r="U89" s="107">
        <f t="shared" si="15"/>
        <v>35</v>
      </c>
      <c r="V89" s="56">
        <f t="shared" si="16"/>
        <v>112.7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22</v>
      </c>
      <c r="E90" s="301"/>
      <c r="F90" s="85">
        <f t="shared" si="9"/>
        <v>22</v>
      </c>
      <c r="G90" s="316">
        <v>17</v>
      </c>
      <c r="H90" s="176"/>
      <c r="I90" s="318">
        <f t="shared" si="10"/>
        <v>5</v>
      </c>
      <c r="J90" s="12">
        <v>3.4</v>
      </c>
      <c r="K90" s="152">
        <f t="shared" si="11"/>
        <v>17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17</v>
      </c>
      <c r="R90" s="13">
        <f t="shared" si="17"/>
        <v>0.84999999999999964</v>
      </c>
      <c r="S90" s="14">
        <f t="shared" si="14"/>
        <v>0.67999999999999972</v>
      </c>
      <c r="U90" s="107">
        <f t="shared" si="15"/>
        <v>17</v>
      </c>
      <c r="V90" s="56">
        <f t="shared" si="16"/>
        <v>54.91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>
        <v>14</v>
      </c>
      <c r="E91" s="301"/>
      <c r="F91" s="85">
        <f t="shared" si="9"/>
        <v>14</v>
      </c>
      <c r="G91" s="316">
        <v>7</v>
      </c>
      <c r="H91" s="176"/>
      <c r="I91" s="318">
        <f t="shared" si="10"/>
        <v>7</v>
      </c>
      <c r="J91" s="12">
        <v>3.7</v>
      </c>
      <c r="K91" s="152">
        <f t="shared" si="11"/>
        <v>25.900000000000002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25.900000000000002</v>
      </c>
      <c r="R91" s="13">
        <f t="shared" si="17"/>
        <v>1.3300000000000027</v>
      </c>
      <c r="S91" s="14">
        <f t="shared" si="14"/>
        <v>1.0640000000000023</v>
      </c>
      <c r="U91" s="107">
        <f t="shared" si="15"/>
        <v>7</v>
      </c>
      <c r="V91" s="56">
        <f t="shared" si="16"/>
        <v>24.57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61</v>
      </c>
      <c r="E92" s="301"/>
      <c r="F92" s="85">
        <f t="shared" si="9"/>
        <v>61</v>
      </c>
      <c r="G92" s="316">
        <v>52</v>
      </c>
      <c r="H92" s="176"/>
      <c r="I92" s="318">
        <f t="shared" si="10"/>
        <v>9</v>
      </c>
      <c r="J92" s="12">
        <v>3.4</v>
      </c>
      <c r="K92" s="152">
        <f t="shared" si="11"/>
        <v>30.599999999999998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30.599999999999998</v>
      </c>
      <c r="R92" s="13">
        <f t="shared" si="17"/>
        <v>1.5299999999999994</v>
      </c>
      <c r="S92" s="14">
        <f t="shared" si="14"/>
        <v>1.2239999999999995</v>
      </c>
      <c r="U92" s="107">
        <f t="shared" si="15"/>
        <v>52</v>
      </c>
      <c r="V92" s="56">
        <f t="shared" si="16"/>
        <v>167.96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10</v>
      </c>
      <c r="E93" s="301"/>
      <c r="F93" s="85">
        <f t="shared" si="9"/>
        <v>10</v>
      </c>
      <c r="G93" s="316">
        <v>10</v>
      </c>
      <c r="H93" s="176"/>
      <c r="I93" s="318">
        <f t="shared" si="10"/>
        <v>0</v>
      </c>
      <c r="J93" s="12">
        <v>3.4</v>
      </c>
      <c r="K93" s="152">
        <f t="shared" si="11"/>
        <v>0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0</v>
      </c>
      <c r="R93" s="13">
        <f t="shared" si="17"/>
        <v>0</v>
      </c>
      <c r="S93" s="14">
        <f t="shared" si="14"/>
        <v>0</v>
      </c>
      <c r="U93" s="107">
        <f t="shared" si="15"/>
        <v>10</v>
      </c>
      <c r="V93" s="56">
        <f t="shared" si="16"/>
        <v>32.200000000000003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49</v>
      </c>
      <c r="E94" s="301"/>
      <c r="F94" s="85">
        <f t="shared" si="9"/>
        <v>49</v>
      </c>
      <c r="G94" s="316">
        <v>44</v>
      </c>
      <c r="H94" s="176"/>
      <c r="I94" s="318">
        <f t="shared" si="10"/>
        <v>5</v>
      </c>
      <c r="J94" s="12">
        <v>3.2</v>
      </c>
      <c r="K94" s="152">
        <f t="shared" si="11"/>
        <v>16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16</v>
      </c>
      <c r="R94" s="13">
        <f t="shared" si="17"/>
        <v>0.80000000000000071</v>
      </c>
      <c r="S94" s="14">
        <f t="shared" si="14"/>
        <v>0.64000000000000057</v>
      </c>
      <c r="U94" s="107">
        <f t="shared" si="15"/>
        <v>44</v>
      </c>
      <c r="V94" s="56">
        <f t="shared" si="16"/>
        <v>133.76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7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10</v>
      </c>
      <c r="E100" s="301"/>
      <c r="F100" s="85">
        <f t="shared" si="9"/>
        <v>10</v>
      </c>
      <c r="G100" s="316">
        <v>8</v>
      </c>
      <c r="H100" s="176"/>
      <c r="I100" s="318">
        <f t="shared" si="10"/>
        <v>2</v>
      </c>
      <c r="J100" s="12">
        <v>0.2</v>
      </c>
      <c r="K100" s="152">
        <f t="shared" si="11"/>
        <v>0.4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0.4</v>
      </c>
      <c r="R100" s="13">
        <f t="shared" si="17"/>
        <v>0.22200000000000003</v>
      </c>
      <c r="S100" s="14">
        <f t="shared" si="14"/>
        <v>0.17760000000000004</v>
      </c>
      <c r="U100" s="107">
        <f t="shared" si="15"/>
        <v>8</v>
      </c>
      <c r="V100" s="56">
        <f t="shared" si="16"/>
        <v>0.71199999999999997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52</v>
      </c>
      <c r="E101" s="301"/>
      <c r="F101" s="85">
        <f t="shared" si="9"/>
        <v>52</v>
      </c>
      <c r="G101" s="316">
        <v>51</v>
      </c>
      <c r="H101" s="176"/>
      <c r="I101" s="318">
        <f t="shared" si="10"/>
        <v>1</v>
      </c>
      <c r="J101" s="12">
        <v>0.5</v>
      </c>
      <c r="K101" s="152">
        <f t="shared" si="11"/>
        <v>0.5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0.5</v>
      </c>
      <c r="R101" s="13">
        <f t="shared" si="17"/>
        <v>0.32999999999999996</v>
      </c>
      <c r="S101" s="14">
        <f t="shared" si="14"/>
        <v>0.26399999999999996</v>
      </c>
      <c r="U101" s="107">
        <f t="shared" si="15"/>
        <v>51</v>
      </c>
      <c r="V101" s="56">
        <f t="shared" si="16"/>
        <v>8.67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46</v>
      </c>
      <c r="E102" s="301"/>
      <c r="F102" s="85">
        <f t="shared" si="9"/>
        <v>46</v>
      </c>
      <c r="G102" s="316">
        <v>45</v>
      </c>
      <c r="H102" s="176"/>
      <c r="I102" s="318">
        <f t="shared" si="10"/>
        <v>1</v>
      </c>
      <c r="J102" s="12">
        <v>0.1</v>
      </c>
      <c r="K102" s="152">
        <f t="shared" si="11"/>
        <v>0.1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0.1</v>
      </c>
      <c r="R102" s="13">
        <f t="shared" si="17"/>
        <v>6.0000000000000005E-2</v>
      </c>
      <c r="S102" s="14">
        <f t="shared" si="14"/>
        <v>4.8000000000000008E-2</v>
      </c>
      <c r="U102" s="107">
        <f t="shared" si="15"/>
        <v>45</v>
      </c>
      <c r="V102" s="56">
        <f t="shared" si="16"/>
        <v>1.8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2937.8</v>
      </c>
      <c r="E107" s="82"/>
      <c r="F107" s="90"/>
      <c r="G107" s="90">
        <f>SUM(G65:G105)</f>
        <v>2746.4</v>
      </c>
      <c r="H107" s="82"/>
      <c r="I107" s="82"/>
      <c r="J107" s="21" t="s">
        <v>124</v>
      </c>
      <c r="K107" s="157">
        <f>SUM(K65:K105)</f>
        <v>173.36428571428573</v>
      </c>
      <c r="L107" s="116"/>
      <c r="M107" s="41"/>
      <c r="N107" s="41"/>
      <c r="O107" s="122"/>
      <c r="P107" s="21" t="s">
        <v>3</v>
      </c>
      <c r="Q107" s="24">
        <f>SUM(Q65:Q105)</f>
        <v>173.36428571428573</v>
      </c>
      <c r="R107" s="30">
        <f>SUM(R65:R105)</f>
        <v>40.838914285714303</v>
      </c>
      <c r="S107" s="24">
        <f>SUM(S65:S105)</f>
        <v>32.671131428571435</v>
      </c>
      <c r="U107" s="105" t="s">
        <v>146</v>
      </c>
      <c r="V107" s="58">
        <f>SUM(V65:V105)</f>
        <v>745.26319999999998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87" t="s">
        <v>0</v>
      </c>
      <c r="C115" s="487" t="s">
        <v>2</v>
      </c>
      <c r="D115" s="487" t="s">
        <v>1</v>
      </c>
      <c r="E115" s="487" t="s">
        <v>15</v>
      </c>
      <c r="F115" s="487" t="s">
        <v>14</v>
      </c>
      <c r="G115" s="487" t="s">
        <v>87</v>
      </c>
      <c r="H115" s="72"/>
      <c r="I115" s="487" t="s">
        <v>13</v>
      </c>
      <c r="J115" s="487" t="s">
        <v>18</v>
      </c>
      <c r="K115" s="487" t="s">
        <v>19</v>
      </c>
      <c r="L115" s="119"/>
      <c r="O115" s="511" t="s">
        <v>16</v>
      </c>
      <c r="P115" s="508" t="s">
        <v>17</v>
      </c>
      <c r="Q115" s="509" t="s">
        <v>9</v>
      </c>
      <c r="R115" s="517" t="s">
        <v>11</v>
      </c>
      <c r="S115" s="510" t="s">
        <v>12</v>
      </c>
      <c r="U115" s="485" t="s">
        <v>144</v>
      </c>
      <c r="V115" s="486" t="s">
        <v>145</v>
      </c>
    </row>
    <row r="116" spans="1:22" s="1" customFormat="1" ht="16.350000000000001" customHeight="1" thickTop="1" thickBot="1" x14ac:dyDescent="0.3">
      <c r="A116" s="8"/>
      <c r="B116" s="488"/>
      <c r="C116" s="488"/>
      <c r="D116" s="488"/>
      <c r="E116" s="488"/>
      <c r="F116" s="488"/>
      <c r="G116" s="488"/>
      <c r="H116" s="72"/>
      <c r="I116" s="488"/>
      <c r="J116" s="488"/>
      <c r="K116" s="488"/>
      <c r="L116" s="119"/>
      <c r="O116" s="498"/>
      <c r="P116" s="488"/>
      <c r="Q116" s="503"/>
      <c r="R116" s="496"/>
      <c r="S116" s="490"/>
      <c r="U116" s="485"/>
      <c r="V116" s="486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19</v>
      </c>
      <c r="E118" s="301"/>
      <c r="F118" s="94">
        <f t="shared" ref="F118:F142" si="18">D118+E118</f>
        <v>19</v>
      </c>
      <c r="G118" s="313">
        <v>17</v>
      </c>
      <c r="H118" s="176"/>
      <c r="I118" s="318">
        <f t="shared" ref="I118:I142" si="19">D118+E118-G118</f>
        <v>2</v>
      </c>
      <c r="J118" s="12">
        <v>0.6</v>
      </c>
      <c r="K118" s="152">
        <f t="shared" ref="K118:K142" si="20">I118*J118</f>
        <v>1.2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1.2</v>
      </c>
      <c r="R118" s="13">
        <f>(P118-O118)*I118</f>
        <v>0.57999999999999996</v>
      </c>
      <c r="S118" s="14">
        <f t="shared" ref="S118:S142" si="23">R118*0.8</f>
        <v>0.46399999999999997</v>
      </c>
      <c r="U118" s="107">
        <f t="shared" ref="U118:U143" si="24">G118</f>
        <v>17</v>
      </c>
      <c r="V118" s="56">
        <f t="shared" ref="V118:V143" si="25">U118*O118</f>
        <v>5.27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25</v>
      </c>
      <c r="E119" s="301"/>
      <c r="F119" s="94">
        <f t="shared" si="18"/>
        <v>25</v>
      </c>
      <c r="G119" s="313">
        <v>24</v>
      </c>
      <c r="H119" s="176"/>
      <c r="I119" s="318">
        <f t="shared" si="19"/>
        <v>1</v>
      </c>
      <c r="J119" s="12">
        <v>0.6</v>
      </c>
      <c r="K119" s="152">
        <f t="shared" si="20"/>
        <v>0.6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0.6</v>
      </c>
      <c r="R119" s="13">
        <f t="shared" ref="R119:R142" si="26">(P119-O119)*I119</f>
        <v>0.31999999999999995</v>
      </c>
      <c r="S119" s="14">
        <f t="shared" si="23"/>
        <v>0.25599999999999995</v>
      </c>
      <c r="U119" s="107">
        <f t="shared" si="24"/>
        <v>24</v>
      </c>
      <c r="V119" s="56">
        <f t="shared" si="25"/>
        <v>6.7200000000000006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5</v>
      </c>
      <c r="E120" s="301"/>
      <c r="F120" s="94">
        <f t="shared" si="18"/>
        <v>5</v>
      </c>
      <c r="G120" s="313">
        <v>4</v>
      </c>
      <c r="H120" s="176"/>
      <c r="I120" s="318">
        <f t="shared" si="19"/>
        <v>1</v>
      </c>
      <c r="J120" s="12">
        <v>1.8</v>
      </c>
      <c r="K120" s="152">
        <f t="shared" si="20"/>
        <v>1.8</v>
      </c>
      <c r="L120" s="114" t="s">
        <v>136</v>
      </c>
      <c r="O120" s="126">
        <v>0.9</v>
      </c>
      <c r="P120" s="52">
        <f t="shared" si="21"/>
        <v>1.8</v>
      </c>
      <c r="Q120" s="27">
        <f t="shared" si="22"/>
        <v>1.8</v>
      </c>
      <c r="R120" s="13">
        <f t="shared" si="26"/>
        <v>0.9</v>
      </c>
      <c r="S120" s="14">
        <f t="shared" si="23"/>
        <v>0.72000000000000008</v>
      </c>
      <c r="U120" s="107">
        <f t="shared" si="24"/>
        <v>4</v>
      </c>
      <c r="V120" s="56">
        <f t="shared" si="25"/>
        <v>3.6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15</v>
      </c>
      <c r="E121" s="301"/>
      <c r="F121" s="94">
        <f t="shared" si="18"/>
        <v>15</v>
      </c>
      <c r="G121" s="313">
        <v>15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15</v>
      </c>
      <c r="V121" s="56">
        <f t="shared" si="25"/>
        <v>4.8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14</v>
      </c>
      <c r="E122" s="301"/>
      <c r="F122" s="94">
        <f t="shared" si="18"/>
        <v>14</v>
      </c>
      <c r="G122" s="313">
        <v>14</v>
      </c>
      <c r="H122" s="176"/>
      <c r="I122" s="318">
        <f t="shared" si="19"/>
        <v>0</v>
      </c>
      <c r="J122" s="12">
        <v>0.6</v>
      </c>
      <c r="K122" s="152">
        <f t="shared" si="20"/>
        <v>0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0</v>
      </c>
      <c r="R122" s="13">
        <f t="shared" si="26"/>
        <v>0</v>
      </c>
      <c r="S122" s="14">
        <f t="shared" si="23"/>
        <v>0</v>
      </c>
      <c r="U122" s="107">
        <f t="shared" si="24"/>
        <v>14</v>
      </c>
      <c r="V122" s="56">
        <f t="shared" si="25"/>
        <v>3.64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12</v>
      </c>
      <c r="E123" s="301"/>
      <c r="F123" s="94">
        <f t="shared" si="18"/>
        <v>12</v>
      </c>
      <c r="G123" s="313">
        <v>8</v>
      </c>
      <c r="H123" s="176"/>
      <c r="I123" s="318">
        <f t="shared" si="19"/>
        <v>4</v>
      </c>
      <c r="J123" s="12">
        <v>0.6</v>
      </c>
      <c r="K123" s="152">
        <f t="shared" si="20"/>
        <v>2.4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2.4</v>
      </c>
      <c r="R123" s="13">
        <f t="shared" si="26"/>
        <v>0.79999999999999982</v>
      </c>
      <c r="S123" s="14">
        <f t="shared" si="23"/>
        <v>0.6399999999999999</v>
      </c>
      <c r="U123" s="107">
        <f t="shared" si="24"/>
        <v>8</v>
      </c>
      <c r="V123" s="56">
        <f t="shared" si="25"/>
        <v>3.2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8"/>
        <v>0</v>
      </c>
      <c r="G124" s="313"/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0</v>
      </c>
      <c r="V124" s="56">
        <f t="shared" si="25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17</v>
      </c>
      <c r="E125" s="301"/>
      <c r="F125" s="94">
        <f t="shared" si="18"/>
        <v>17</v>
      </c>
      <c r="G125" s="313">
        <v>10</v>
      </c>
      <c r="H125" s="176"/>
      <c r="I125" s="318">
        <f t="shared" si="19"/>
        <v>7</v>
      </c>
      <c r="J125" s="12">
        <v>0.6</v>
      </c>
      <c r="K125" s="152">
        <f t="shared" si="20"/>
        <v>4.2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4.2</v>
      </c>
      <c r="R125" s="13">
        <f t="shared" si="26"/>
        <v>1.6099999999999999</v>
      </c>
      <c r="S125" s="14">
        <f t="shared" si="23"/>
        <v>1.288</v>
      </c>
      <c r="U125" s="107">
        <f t="shared" si="24"/>
        <v>10</v>
      </c>
      <c r="V125" s="56">
        <f t="shared" si="25"/>
        <v>3.7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123</v>
      </c>
      <c r="E126" s="301"/>
      <c r="F126" s="94">
        <f t="shared" si="18"/>
        <v>123</v>
      </c>
      <c r="G126" s="313">
        <v>119</v>
      </c>
      <c r="H126" s="176"/>
      <c r="I126" s="318">
        <f t="shared" si="19"/>
        <v>4</v>
      </c>
      <c r="J126" s="12">
        <v>0.3</v>
      </c>
      <c r="K126" s="152">
        <f t="shared" si="20"/>
        <v>1.2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1.2</v>
      </c>
      <c r="R126" s="13">
        <f t="shared" si="26"/>
        <v>0.79999999999999993</v>
      </c>
      <c r="S126" s="14">
        <f t="shared" si="23"/>
        <v>0.64</v>
      </c>
      <c r="U126" s="107">
        <f t="shared" si="24"/>
        <v>119</v>
      </c>
      <c r="V126" s="56">
        <f t="shared" si="25"/>
        <v>11.9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39</v>
      </c>
      <c r="E127" s="301"/>
      <c r="F127" s="94">
        <f t="shared" si="18"/>
        <v>39</v>
      </c>
      <c r="G127" s="313">
        <v>32</v>
      </c>
      <c r="H127" s="176"/>
      <c r="I127" s="318">
        <f t="shared" si="19"/>
        <v>7</v>
      </c>
      <c r="J127" s="12">
        <v>1</v>
      </c>
      <c r="K127" s="152">
        <f t="shared" si="20"/>
        <v>7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7</v>
      </c>
      <c r="R127" s="13">
        <f t="shared" si="26"/>
        <v>4.0600000000000005</v>
      </c>
      <c r="S127" s="14">
        <f t="shared" si="23"/>
        <v>3.2480000000000007</v>
      </c>
      <c r="U127" s="107">
        <f t="shared" si="24"/>
        <v>32</v>
      </c>
      <c r="V127" s="56">
        <f t="shared" si="25"/>
        <v>13.44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9</v>
      </c>
      <c r="E128" s="301"/>
      <c r="F128" s="94">
        <f t="shared" si="18"/>
        <v>9</v>
      </c>
      <c r="G128" s="313">
        <v>9</v>
      </c>
      <c r="H128" s="176"/>
      <c r="I128" s="318">
        <f t="shared" si="19"/>
        <v>0</v>
      </c>
      <c r="J128" s="12">
        <v>3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3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9</v>
      </c>
      <c r="V128" s="56">
        <f t="shared" si="25"/>
        <v>14.580000000000002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7</v>
      </c>
      <c r="E129" s="301"/>
      <c r="F129" s="94">
        <f t="shared" si="18"/>
        <v>7</v>
      </c>
      <c r="G129" s="313">
        <v>5</v>
      </c>
      <c r="H129" s="176"/>
      <c r="I129" s="318">
        <f t="shared" si="19"/>
        <v>2</v>
      </c>
      <c r="J129" s="12">
        <v>1.5</v>
      </c>
      <c r="K129" s="152">
        <f t="shared" si="20"/>
        <v>3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3</v>
      </c>
      <c r="R129" s="13">
        <f t="shared" si="26"/>
        <v>1.54</v>
      </c>
      <c r="S129" s="14">
        <f t="shared" si="23"/>
        <v>1.2320000000000002</v>
      </c>
      <c r="U129" s="107">
        <f t="shared" si="24"/>
        <v>5</v>
      </c>
      <c r="V129" s="56">
        <f t="shared" si="25"/>
        <v>3.65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28</v>
      </c>
      <c r="E130" s="301"/>
      <c r="F130" s="94">
        <f t="shared" si="18"/>
        <v>28</v>
      </c>
      <c r="G130" s="313">
        <v>28</v>
      </c>
      <c r="H130" s="176"/>
      <c r="I130" s="318">
        <f t="shared" si="19"/>
        <v>0</v>
      </c>
      <c r="J130" s="12">
        <v>0.5</v>
      </c>
      <c r="K130" s="152">
        <f t="shared" si="20"/>
        <v>0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0</v>
      </c>
      <c r="R130" s="13">
        <f t="shared" si="26"/>
        <v>0</v>
      </c>
      <c r="S130" s="14">
        <f t="shared" si="23"/>
        <v>0</v>
      </c>
      <c r="U130" s="107">
        <f t="shared" si="24"/>
        <v>28</v>
      </c>
      <c r="V130" s="56">
        <f t="shared" si="25"/>
        <v>6.44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71</v>
      </c>
      <c r="E132" s="301"/>
      <c r="F132" s="94">
        <f t="shared" si="18"/>
        <v>71</v>
      </c>
      <c r="G132" s="313">
        <v>69</v>
      </c>
      <c r="H132" s="176"/>
      <c r="I132" s="318">
        <f t="shared" si="19"/>
        <v>2</v>
      </c>
      <c r="J132" s="12">
        <v>0.6</v>
      </c>
      <c r="K132" s="152">
        <f t="shared" si="20"/>
        <v>1.2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1.2</v>
      </c>
      <c r="R132" s="13">
        <f t="shared" si="26"/>
        <v>0.6</v>
      </c>
      <c r="S132" s="14">
        <f t="shared" si="23"/>
        <v>0.48</v>
      </c>
      <c r="U132" s="107">
        <f t="shared" si="24"/>
        <v>69</v>
      </c>
      <c r="V132" s="56">
        <f t="shared" si="25"/>
        <v>20.7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45</v>
      </c>
      <c r="E133" s="301"/>
      <c r="F133" s="94">
        <f t="shared" si="18"/>
        <v>45</v>
      </c>
      <c r="G133" s="313">
        <v>45</v>
      </c>
      <c r="H133" s="176"/>
      <c r="I133" s="318">
        <f t="shared" si="19"/>
        <v>0</v>
      </c>
      <c r="J133" s="12">
        <v>0.1</v>
      </c>
      <c r="K133" s="152">
        <f t="shared" si="20"/>
        <v>0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</v>
      </c>
      <c r="R133" s="13">
        <f t="shared" si="26"/>
        <v>0</v>
      </c>
      <c r="S133" s="14">
        <f t="shared" si="23"/>
        <v>0</v>
      </c>
      <c r="U133" s="107">
        <f t="shared" si="24"/>
        <v>45</v>
      </c>
      <c r="V133" s="56">
        <f t="shared" si="25"/>
        <v>2.34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64</v>
      </c>
      <c r="E134" s="301"/>
      <c r="F134" s="94">
        <f t="shared" si="18"/>
        <v>64</v>
      </c>
      <c r="G134" s="313">
        <v>59</v>
      </c>
      <c r="H134" s="176"/>
      <c r="I134" s="318">
        <f t="shared" si="19"/>
        <v>5</v>
      </c>
      <c r="J134" s="12">
        <v>0.6</v>
      </c>
      <c r="K134" s="152">
        <f t="shared" si="20"/>
        <v>3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3</v>
      </c>
      <c r="R134" s="13">
        <f t="shared" si="26"/>
        <v>1.1499999999999999</v>
      </c>
      <c r="S134" s="14">
        <f t="shared" si="23"/>
        <v>0.91999999999999993</v>
      </c>
      <c r="U134" s="107">
        <f t="shared" si="24"/>
        <v>59</v>
      </c>
      <c r="V134" s="56">
        <f t="shared" si="25"/>
        <v>21.83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45</v>
      </c>
      <c r="E136" s="304"/>
      <c r="F136" s="94">
        <f t="shared" si="18"/>
        <v>45</v>
      </c>
      <c r="G136" s="313">
        <v>44</v>
      </c>
      <c r="H136" s="95"/>
      <c r="I136" s="318">
        <f t="shared" si="19"/>
        <v>1</v>
      </c>
      <c r="J136" s="12">
        <v>0.7</v>
      </c>
      <c r="K136" s="152">
        <f t="shared" si="20"/>
        <v>0.7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0.7</v>
      </c>
      <c r="R136" s="13">
        <f t="shared" si="26"/>
        <v>0.39999999999999997</v>
      </c>
      <c r="S136" s="14">
        <f t="shared" si="23"/>
        <v>0.32</v>
      </c>
      <c r="U136" s="107">
        <f t="shared" si="24"/>
        <v>44</v>
      </c>
      <c r="V136" s="56">
        <f t="shared" si="25"/>
        <v>13.2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554</v>
      </c>
      <c r="G144" s="69">
        <f>SUM(G117:G142)</f>
        <v>518</v>
      </c>
      <c r="J144" s="3" t="s">
        <v>3</v>
      </c>
      <c r="K144" s="157">
        <f>SUM(K117:K142)</f>
        <v>26.299999999999997</v>
      </c>
      <c r="P144" s="129" t="s">
        <v>3</v>
      </c>
      <c r="Q144" s="31">
        <f>SUM(Q117:Q142)</f>
        <v>26.299999999999997</v>
      </c>
      <c r="R144" s="24">
        <f>SUM(R117:R142)</f>
        <v>12.76</v>
      </c>
      <c r="S144" s="25">
        <f>SUM(S117:S142)</f>
        <v>10.208</v>
      </c>
      <c r="U144" s="110" t="s">
        <v>146</v>
      </c>
      <c r="V144" s="60">
        <f>SUM(V117:V142)</f>
        <v>146.60999999999999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506" t="s">
        <v>6</v>
      </c>
      <c r="E147" s="507"/>
      <c r="F147" s="180"/>
      <c r="G147" s="62"/>
      <c r="H147" s="64"/>
      <c r="I147" s="186" t="s">
        <v>4</v>
      </c>
      <c r="J147" s="182">
        <f>K55</f>
        <v>539.2600000000001</v>
      </c>
      <c r="K147" s="40"/>
      <c r="N147" s="41"/>
      <c r="O147" s="127"/>
      <c r="P147" s="133" t="s">
        <v>126</v>
      </c>
      <c r="Q147" s="32">
        <f>Q55</f>
        <v>539.2600000000001</v>
      </c>
      <c r="R147" s="32">
        <f>R55</f>
        <v>279.77239999999995</v>
      </c>
      <c r="S147" s="32">
        <f>S55</f>
        <v>223.81791999999999</v>
      </c>
      <c r="U147" s="112" t="s">
        <v>4</v>
      </c>
      <c r="V147" s="60">
        <f>V55</f>
        <v>1688.2995999999996</v>
      </c>
    </row>
    <row r="148" spans="1:23" ht="18" customHeight="1" thickTop="1" thickBot="1" x14ac:dyDescent="0.3">
      <c r="D148" s="506" t="s">
        <v>7</v>
      </c>
      <c r="E148" s="507"/>
      <c r="F148" s="181"/>
      <c r="G148" s="62"/>
      <c r="H148" s="64"/>
      <c r="I148" s="186" t="s">
        <v>5</v>
      </c>
      <c r="J148" s="182">
        <f>K107</f>
        <v>173.36428571428573</v>
      </c>
      <c r="K148" s="40"/>
      <c r="N148" s="41"/>
      <c r="O148" s="127"/>
      <c r="P148" s="134" t="s">
        <v>127</v>
      </c>
      <c r="Q148" s="33">
        <f>Q107</f>
        <v>173.36428571428573</v>
      </c>
      <c r="R148" s="33">
        <f>R107</f>
        <v>40.838914285714303</v>
      </c>
      <c r="S148" s="33">
        <f>S107</f>
        <v>32.671131428571435</v>
      </c>
      <c r="U148" s="112" t="s">
        <v>5</v>
      </c>
      <c r="V148" s="60">
        <f>V107</f>
        <v>745.26319999999998</v>
      </c>
    </row>
    <row r="149" spans="1:23" ht="18" customHeight="1" thickTop="1" thickBot="1" x14ac:dyDescent="0.3">
      <c r="D149" s="506" t="s">
        <v>8</v>
      </c>
      <c r="E149" s="507"/>
      <c r="F149" s="181"/>
      <c r="G149" s="62"/>
      <c r="H149" s="64"/>
      <c r="I149" s="186" t="s">
        <v>123</v>
      </c>
      <c r="J149" s="182">
        <f>K144</f>
        <v>26.299999999999997</v>
      </c>
      <c r="K149" s="40"/>
      <c r="N149" s="41"/>
      <c r="O149" s="127"/>
      <c r="P149" s="135" t="s">
        <v>128</v>
      </c>
      <c r="Q149" s="34">
        <f>Q144</f>
        <v>26.299999999999997</v>
      </c>
      <c r="R149" s="34">
        <f>R144</f>
        <v>12.76</v>
      </c>
      <c r="S149" s="34">
        <f>S144</f>
        <v>10.208</v>
      </c>
      <c r="U149" s="112" t="s">
        <v>123</v>
      </c>
      <c r="V149" s="60">
        <f>V144</f>
        <v>146.60999999999999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0</v>
      </c>
      <c r="G151" s="62"/>
      <c r="H151" s="64"/>
      <c r="I151" s="101" t="s">
        <v>125</v>
      </c>
      <c r="J151" s="183">
        <f>SUM(J147:J149)</f>
        <v>738.92428571428582</v>
      </c>
      <c r="K151" s="40"/>
      <c r="N151" s="28"/>
      <c r="O151" s="128"/>
      <c r="P151" s="136" t="s">
        <v>125</v>
      </c>
      <c r="Q151" s="35">
        <f>SUM(Q147:Q149)</f>
        <v>738.92428571428582</v>
      </c>
      <c r="R151" s="35">
        <f>SUM(R147:R149)</f>
        <v>333.37131428571422</v>
      </c>
      <c r="S151" s="36">
        <f>SUM(S147:S149)</f>
        <v>266.69705142857146</v>
      </c>
      <c r="U151" s="113" t="s">
        <v>125</v>
      </c>
      <c r="V151" s="60">
        <f>SUM(V147:V149)</f>
        <v>2580.1727999999998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738.92428571428582</v>
      </c>
      <c r="R153" s="132">
        <f>R151-G151</f>
        <v>333.37131428571422</v>
      </c>
      <c r="S153" s="132">
        <f>S151-H151</f>
        <v>266.69705142857146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738.92428571428582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512"/>
      <c r="E156" s="513"/>
      <c r="F156" s="104"/>
      <c r="G156" s="105"/>
    </row>
    <row r="157" spans="1:23" ht="17.100000000000001" customHeight="1" thickTop="1" thickBot="1" x14ac:dyDescent="0.3">
      <c r="C157" s="66"/>
      <c r="D157" s="514"/>
      <c r="E157" s="514"/>
    </row>
    <row r="158" spans="1:23" ht="17.100000000000001" customHeight="1" thickTop="1" thickBot="1" x14ac:dyDescent="0.3">
      <c r="C158" s="66" t="s">
        <v>132</v>
      </c>
      <c r="D158" s="515">
        <f>D156-J154</f>
        <v>-738.92428571428582</v>
      </c>
      <c r="E158" s="516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B11:B12"/>
    <mergeCell ref="C11:C12"/>
    <mergeCell ref="D11:D12"/>
    <mergeCell ref="E11:E12"/>
    <mergeCell ref="F11:F12"/>
    <mergeCell ref="G1:I1"/>
    <mergeCell ref="O1:R1"/>
    <mergeCell ref="P2:Q2"/>
    <mergeCell ref="H5:J5"/>
    <mergeCell ref="H7:I7"/>
    <mergeCell ref="U11:U12"/>
    <mergeCell ref="V11:V12"/>
    <mergeCell ref="G11:G12"/>
    <mergeCell ref="I11:I12"/>
    <mergeCell ref="J11:J12"/>
    <mergeCell ref="K11:K12"/>
    <mergeCell ref="L11:L12"/>
    <mergeCell ref="O11:O12"/>
    <mergeCell ref="G63:G64"/>
    <mergeCell ref="P11:P12"/>
    <mergeCell ref="Q11:Q12"/>
    <mergeCell ref="R11:R12"/>
    <mergeCell ref="S11:S12"/>
    <mergeCell ref="R63:R64"/>
    <mergeCell ref="S63:S64"/>
    <mergeCell ref="B63:B64"/>
    <mergeCell ref="C63:C64"/>
    <mergeCell ref="D63:D64"/>
    <mergeCell ref="E63:E64"/>
    <mergeCell ref="F63:F64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D149:E149"/>
    <mergeCell ref="D156:E156"/>
    <mergeCell ref="D157:E157"/>
    <mergeCell ref="D158:E158"/>
    <mergeCell ref="R115:R116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7" priority="4" operator="greaterThan">
      <formula>0.0001</formula>
    </cfRule>
    <cfRule type="cellIs" dxfId="6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5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4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900-000000000000}">
      <formula1>$N$1:$N$4</formula1>
    </dataValidation>
    <dataValidation type="list" allowBlank="1" sqref="H2:J2" xr:uid="{00000000-0002-0000-09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19E7E65D-3304-4716-90A5-6D97F6325E92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Original">
    <tabColor rgb="FFFF0000"/>
  </sheetPr>
  <dimension ref="A1:W159"/>
  <sheetViews>
    <sheetView showGridLines="0" showZeros="0" zoomScaleNormal="100" workbookViewId="0">
      <selection sqref="A1:L156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188" t="s">
        <v>245</v>
      </c>
      <c r="E1" s="188"/>
      <c r="F1" s="188"/>
      <c r="G1" s="500"/>
      <c r="H1" s="500"/>
      <c r="I1" s="500"/>
      <c r="J1" s="190" t="s">
        <v>253</v>
      </c>
      <c r="K1" s="46"/>
      <c r="O1" s="492" t="s">
        <v>10</v>
      </c>
      <c r="P1" s="492"/>
      <c r="Q1" s="492"/>
      <c r="R1" s="49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493">
        <f>I2</f>
        <v>0</v>
      </c>
      <c r="Q2" s="49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499"/>
      <c r="I5" s="499"/>
      <c r="J5" s="499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01"/>
      <c r="I7" s="501"/>
      <c r="J7" s="177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87" t="s">
        <v>0</v>
      </c>
      <c r="C11" s="504" t="s">
        <v>2</v>
      </c>
      <c r="D11" s="487" t="s">
        <v>1</v>
      </c>
      <c r="E11" s="487" t="s">
        <v>15</v>
      </c>
      <c r="F11" s="495" t="s">
        <v>14</v>
      </c>
      <c r="G11" s="487" t="s">
        <v>87</v>
      </c>
      <c r="H11" s="72"/>
      <c r="I11" s="487" t="s">
        <v>13</v>
      </c>
      <c r="J11" s="487" t="s">
        <v>18</v>
      </c>
      <c r="K11" s="487" t="s">
        <v>19</v>
      </c>
      <c r="L11" s="491" t="s">
        <v>134</v>
      </c>
      <c r="O11" s="497" t="s">
        <v>16</v>
      </c>
      <c r="P11" s="487" t="s">
        <v>17</v>
      </c>
      <c r="Q11" s="502" t="s">
        <v>9</v>
      </c>
      <c r="R11" s="495" t="s">
        <v>11</v>
      </c>
      <c r="S11" s="489" t="s">
        <v>12</v>
      </c>
      <c r="U11" s="485" t="s">
        <v>144</v>
      </c>
      <c r="V11" s="486" t="s">
        <v>145</v>
      </c>
    </row>
    <row r="12" spans="1:22" s="7" customFormat="1" ht="16.350000000000001" customHeight="1" thickTop="1" thickBot="1" x14ac:dyDescent="0.3">
      <c r="A12" s="8"/>
      <c r="B12" s="488"/>
      <c r="C12" s="505"/>
      <c r="D12" s="488"/>
      <c r="E12" s="488"/>
      <c r="F12" s="496"/>
      <c r="G12" s="488"/>
      <c r="H12" s="72"/>
      <c r="I12" s="488"/>
      <c r="J12" s="488"/>
      <c r="K12" s="488"/>
      <c r="L12" s="491"/>
      <c r="O12" s="498"/>
      <c r="P12" s="488"/>
      <c r="Q12" s="503"/>
      <c r="R12" s="496"/>
      <c r="S12" s="490"/>
      <c r="U12" s="485"/>
      <c r="V12" s="486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/>
      <c r="E13" s="300"/>
      <c r="F13" s="73">
        <f t="shared" ref="F13:F53" si="0">D13+E13</f>
        <v>0</v>
      </c>
      <c r="G13" s="312"/>
      <c r="H13" s="176"/>
      <c r="I13" s="322">
        <f t="shared" ref="I13:I53" si="1">D13+E13-G13</f>
        <v>0</v>
      </c>
      <c r="J13" s="9">
        <v>2</v>
      </c>
      <c r="K13" s="151">
        <f>I13*J13</f>
        <v>0</v>
      </c>
      <c r="L13" s="114" t="s">
        <v>135</v>
      </c>
      <c r="O13" s="202">
        <v>1.032</v>
      </c>
      <c r="P13" s="203">
        <f>J13</f>
        <v>2</v>
      </c>
      <c r="Q13" s="204">
        <f>I13*J13</f>
        <v>0</v>
      </c>
      <c r="R13" s="204">
        <f>(P13-O13)*I13</f>
        <v>0</v>
      </c>
      <c r="S13" s="205">
        <f>R13*0.8</f>
        <v>0</v>
      </c>
      <c r="U13" s="107">
        <f>G13</f>
        <v>0</v>
      </c>
      <c r="V13" s="56">
        <f>U13*O13</f>
        <v>0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/>
      <c r="E14" s="301"/>
      <c r="F14" s="73">
        <f t="shared" si="0"/>
        <v>0</v>
      </c>
      <c r="G14" s="313"/>
      <c r="H14" s="176"/>
      <c r="I14" s="322">
        <f t="shared" si="1"/>
        <v>0</v>
      </c>
      <c r="J14" s="12">
        <v>2</v>
      </c>
      <c r="K14" s="152">
        <f t="shared" ref="K14:K53" si="2">I14*J14</f>
        <v>0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0</v>
      </c>
      <c r="R14" s="13">
        <f>(P14-O14)*I14</f>
        <v>0</v>
      </c>
      <c r="S14" s="14">
        <f t="shared" ref="S14:S53" si="5">R14*0.8</f>
        <v>0</v>
      </c>
      <c r="U14" s="107">
        <f t="shared" ref="U14:U53" si="6">G14</f>
        <v>0</v>
      </c>
      <c r="V14" s="56">
        <f t="shared" ref="V14:V53" si="7">U14*O14</f>
        <v>0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/>
      <c r="E15" s="301"/>
      <c r="F15" s="73">
        <f t="shared" si="0"/>
        <v>0</v>
      </c>
      <c r="G15" s="313"/>
      <c r="H15" s="176"/>
      <c r="I15" s="322">
        <f t="shared" si="1"/>
        <v>0</v>
      </c>
      <c r="J15" s="15">
        <v>2.6</v>
      </c>
      <c r="K15" s="152">
        <f t="shared" si="2"/>
        <v>0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0</v>
      </c>
      <c r="R15" s="13">
        <f t="shared" ref="R15:R53" si="8">(P15-O15)*I15</f>
        <v>0</v>
      </c>
      <c r="S15" s="14">
        <f t="shared" si="5"/>
        <v>0</v>
      </c>
      <c r="U15" s="107">
        <f t="shared" si="6"/>
        <v>0</v>
      </c>
      <c r="V15" s="56">
        <f t="shared" si="7"/>
        <v>0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/>
      <c r="E17" s="301"/>
      <c r="F17" s="74">
        <f t="shared" si="0"/>
        <v>0</v>
      </c>
      <c r="G17" s="313"/>
      <c r="H17" s="176"/>
      <c r="I17" s="322">
        <f t="shared" si="1"/>
        <v>0</v>
      </c>
      <c r="J17" s="12">
        <v>0.8</v>
      </c>
      <c r="K17" s="153">
        <f t="shared" si="2"/>
        <v>0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0</v>
      </c>
      <c r="R17" s="13">
        <f t="shared" si="8"/>
        <v>0</v>
      </c>
      <c r="S17" s="14">
        <f t="shared" si="5"/>
        <v>0</v>
      </c>
      <c r="U17" s="107">
        <f t="shared" si="6"/>
        <v>0</v>
      </c>
      <c r="V17" s="56">
        <f t="shared" si="7"/>
        <v>0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/>
      <c r="E18" s="301"/>
      <c r="F18" s="74">
        <f t="shared" si="0"/>
        <v>0</v>
      </c>
      <c r="G18" s="313"/>
      <c r="H18" s="176"/>
      <c r="I18" s="322">
        <f t="shared" si="1"/>
        <v>0</v>
      </c>
      <c r="J18" s="12">
        <v>0.9</v>
      </c>
      <c r="K18" s="152">
        <f t="shared" si="2"/>
        <v>0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0</v>
      </c>
      <c r="R18" s="13">
        <f t="shared" si="8"/>
        <v>0</v>
      </c>
      <c r="S18" s="14">
        <f t="shared" si="5"/>
        <v>0</v>
      </c>
      <c r="U18" s="107">
        <f t="shared" si="6"/>
        <v>0</v>
      </c>
      <c r="V18" s="56">
        <f t="shared" si="7"/>
        <v>0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/>
      <c r="E19" s="301"/>
      <c r="F19" s="75">
        <f t="shared" si="0"/>
        <v>0</v>
      </c>
      <c r="G19" s="313"/>
      <c r="H19" s="176"/>
      <c r="I19" s="322">
        <f t="shared" si="1"/>
        <v>0</v>
      </c>
      <c r="J19" s="15">
        <v>1.2</v>
      </c>
      <c r="K19" s="152">
        <f t="shared" si="2"/>
        <v>0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0</v>
      </c>
      <c r="R19" s="13">
        <f t="shared" si="8"/>
        <v>0</v>
      </c>
      <c r="S19" s="14">
        <f t="shared" si="5"/>
        <v>0</v>
      </c>
      <c r="U19" s="107">
        <f t="shared" si="6"/>
        <v>0</v>
      </c>
      <c r="V19" s="56">
        <f t="shared" si="7"/>
        <v>0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/>
      <c r="E20" s="301"/>
      <c r="F20" s="73">
        <f t="shared" si="0"/>
        <v>0</v>
      </c>
      <c r="G20" s="313"/>
      <c r="H20" s="176"/>
      <c r="I20" s="322">
        <f t="shared" si="1"/>
        <v>0</v>
      </c>
      <c r="J20" s="12">
        <v>0.9</v>
      </c>
      <c r="K20" s="152">
        <f t="shared" si="2"/>
        <v>0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0</v>
      </c>
      <c r="R20" s="13">
        <f t="shared" si="8"/>
        <v>0</v>
      </c>
      <c r="S20" s="14">
        <f t="shared" si="5"/>
        <v>0</v>
      </c>
      <c r="U20" s="107">
        <f t="shared" si="6"/>
        <v>0</v>
      </c>
      <c r="V20" s="56">
        <f t="shared" si="7"/>
        <v>0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/>
      <c r="E21" s="301"/>
      <c r="F21" s="73">
        <f t="shared" si="0"/>
        <v>0</v>
      </c>
      <c r="G21" s="313"/>
      <c r="H21" s="176"/>
      <c r="I21" s="322">
        <f t="shared" si="1"/>
        <v>0</v>
      </c>
      <c r="J21" s="12">
        <v>1.3</v>
      </c>
      <c r="K21" s="154">
        <f t="shared" si="2"/>
        <v>0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0</v>
      </c>
      <c r="R21" s="13">
        <f t="shared" si="8"/>
        <v>0</v>
      </c>
      <c r="S21" s="14">
        <f t="shared" si="5"/>
        <v>0</v>
      </c>
      <c r="U21" s="107">
        <f t="shared" si="6"/>
        <v>0</v>
      </c>
      <c r="V21" s="56">
        <f t="shared" si="7"/>
        <v>0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/>
      <c r="E23" s="301"/>
      <c r="F23" s="74">
        <f t="shared" si="0"/>
        <v>0</v>
      </c>
      <c r="G23" s="313"/>
      <c r="H23" s="176"/>
      <c r="I23" s="322">
        <f t="shared" si="1"/>
        <v>0</v>
      </c>
      <c r="J23" s="12">
        <v>1</v>
      </c>
      <c r="K23" s="152">
        <f t="shared" si="2"/>
        <v>0</v>
      </c>
      <c r="L23" s="114" t="s">
        <v>136</v>
      </c>
      <c r="O23" s="121">
        <v>0.49</v>
      </c>
      <c r="P23" s="48">
        <f t="shared" si="3"/>
        <v>1</v>
      </c>
      <c r="Q23" s="13">
        <f t="shared" si="4"/>
        <v>0</v>
      </c>
      <c r="R23" s="13">
        <f t="shared" si="8"/>
        <v>0</v>
      </c>
      <c r="S23" s="14">
        <f t="shared" si="5"/>
        <v>0</v>
      </c>
      <c r="U23" s="107">
        <f t="shared" si="6"/>
        <v>0</v>
      </c>
      <c r="V23" s="56">
        <f t="shared" si="7"/>
        <v>0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/>
      <c r="E31" s="301"/>
      <c r="F31" s="73">
        <f t="shared" si="0"/>
        <v>0</v>
      </c>
      <c r="G31" s="313"/>
      <c r="H31" s="176"/>
      <c r="I31" s="322">
        <f t="shared" si="1"/>
        <v>0</v>
      </c>
      <c r="J31" s="12">
        <v>3</v>
      </c>
      <c r="K31" s="152">
        <f t="shared" si="2"/>
        <v>0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0</v>
      </c>
      <c r="R31" s="13">
        <f t="shared" si="8"/>
        <v>0</v>
      </c>
      <c r="S31" s="14">
        <f t="shared" si="5"/>
        <v>0</v>
      </c>
      <c r="U31" s="107">
        <f t="shared" si="6"/>
        <v>0</v>
      </c>
      <c r="V31" s="56">
        <f t="shared" si="7"/>
        <v>0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/>
      <c r="E32" s="301"/>
      <c r="F32" s="73">
        <f t="shared" si="0"/>
        <v>0</v>
      </c>
      <c r="G32" s="313"/>
      <c r="H32" s="176"/>
      <c r="I32" s="322">
        <f t="shared" si="1"/>
        <v>0</v>
      </c>
      <c r="J32" s="12">
        <v>3</v>
      </c>
      <c r="K32" s="152">
        <f t="shared" si="2"/>
        <v>0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0</v>
      </c>
      <c r="R32" s="13">
        <f t="shared" si="8"/>
        <v>0</v>
      </c>
      <c r="S32" s="14">
        <f t="shared" si="5"/>
        <v>0</v>
      </c>
      <c r="U32" s="107">
        <f t="shared" si="6"/>
        <v>0</v>
      </c>
      <c r="V32" s="56">
        <f t="shared" si="7"/>
        <v>0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/>
      <c r="E34" s="301"/>
      <c r="F34" s="76">
        <f t="shared" si="0"/>
        <v>0</v>
      </c>
      <c r="G34" s="313"/>
      <c r="H34" s="176"/>
      <c r="I34" s="322">
        <f t="shared" si="1"/>
        <v>0</v>
      </c>
      <c r="J34" s="12">
        <v>12</v>
      </c>
      <c r="K34" s="152">
        <f t="shared" si="2"/>
        <v>0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0</v>
      </c>
      <c r="R34" s="13">
        <f t="shared" si="8"/>
        <v>0</v>
      </c>
      <c r="S34" s="14">
        <f t="shared" si="5"/>
        <v>0</v>
      </c>
      <c r="U34" s="107">
        <f t="shared" si="6"/>
        <v>0</v>
      </c>
      <c r="V34" s="56">
        <f t="shared" si="7"/>
        <v>0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/>
      <c r="E35" s="301"/>
      <c r="F35" s="76">
        <f t="shared" si="0"/>
        <v>0</v>
      </c>
      <c r="G35" s="313"/>
      <c r="H35" s="77"/>
      <c r="I35" s="322">
        <f t="shared" si="1"/>
        <v>0</v>
      </c>
      <c r="J35" s="12">
        <v>12</v>
      </c>
      <c r="K35" s="153">
        <f t="shared" si="2"/>
        <v>0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0</v>
      </c>
      <c r="R35" s="13">
        <f t="shared" si="8"/>
        <v>0</v>
      </c>
      <c r="S35" s="14">
        <f t="shared" si="5"/>
        <v>0</v>
      </c>
      <c r="U35" s="107">
        <f t="shared" si="6"/>
        <v>0</v>
      </c>
      <c r="V35" s="56">
        <f t="shared" si="7"/>
        <v>0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/>
      <c r="E36" s="301"/>
      <c r="F36" s="76">
        <f t="shared" si="0"/>
        <v>0</v>
      </c>
      <c r="G36" s="313"/>
      <c r="H36" s="176"/>
      <c r="I36" s="323">
        <f t="shared" si="1"/>
        <v>0</v>
      </c>
      <c r="J36" s="12">
        <v>14</v>
      </c>
      <c r="K36" s="152">
        <f t="shared" si="2"/>
        <v>0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0</v>
      </c>
      <c r="R36" s="13">
        <f t="shared" si="8"/>
        <v>0</v>
      </c>
      <c r="S36" s="14">
        <f t="shared" si="5"/>
        <v>0</v>
      </c>
      <c r="U36" s="107">
        <f t="shared" si="6"/>
        <v>0</v>
      </c>
      <c r="V36" s="56">
        <f t="shared" si="7"/>
        <v>0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/>
      <c r="E37" s="301"/>
      <c r="F37" s="78">
        <f t="shared" si="0"/>
        <v>0</v>
      </c>
      <c r="G37" s="313"/>
      <c r="H37" s="176"/>
      <c r="I37" s="322">
        <f t="shared" si="1"/>
        <v>0</v>
      </c>
      <c r="J37" s="12">
        <v>12</v>
      </c>
      <c r="K37" s="153">
        <f t="shared" si="2"/>
        <v>0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0</v>
      </c>
      <c r="R37" s="13">
        <f t="shared" si="8"/>
        <v>0</v>
      </c>
      <c r="S37" s="14">
        <f t="shared" si="5"/>
        <v>0</v>
      </c>
      <c r="U37" s="107">
        <f t="shared" si="6"/>
        <v>0</v>
      </c>
      <c r="V37" s="56">
        <f t="shared" si="7"/>
        <v>0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/>
      <c r="E38" s="301"/>
      <c r="F38" s="76">
        <f t="shared" si="0"/>
        <v>0</v>
      </c>
      <c r="G38" s="313"/>
      <c r="H38" s="176"/>
      <c r="I38" s="322">
        <f t="shared" si="1"/>
        <v>0</v>
      </c>
      <c r="J38" s="12">
        <v>14</v>
      </c>
      <c r="K38" s="152">
        <f t="shared" si="2"/>
        <v>0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0</v>
      </c>
      <c r="R38" s="13">
        <f t="shared" si="8"/>
        <v>0</v>
      </c>
      <c r="S38" s="14">
        <f t="shared" si="5"/>
        <v>0</v>
      </c>
      <c r="U38" s="107">
        <f t="shared" si="6"/>
        <v>0</v>
      </c>
      <c r="V38" s="56">
        <f t="shared" si="7"/>
        <v>0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/>
      <c r="E39" s="301"/>
      <c r="F39" s="76">
        <f t="shared" si="0"/>
        <v>0</v>
      </c>
      <c r="G39" s="313"/>
      <c r="H39" s="176"/>
      <c r="I39" s="322">
        <f t="shared" si="1"/>
        <v>0</v>
      </c>
      <c r="J39" s="12">
        <v>14</v>
      </c>
      <c r="K39" s="152">
        <f t="shared" si="2"/>
        <v>0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</v>
      </c>
      <c r="R39" s="13">
        <f t="shared" si="8"/>
        <v>0</v>
      </c>
      <c r="S39" s="14">
        <f t="shared" si="5"/>
        <v>0</v>
      </c>
      <c r="U39" s="107">
        <f t="shared" si="6"/>
        <v>0</v>
      </c>
      <c r="V39" s="56">
        <f t="shared" si="7"/>
        <v>0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/>
      <c r="E40" s="301"/>
      <c r="F40" s="76">
        <f t="shared" si="0"/>
        <v>0</v>
      </c>
      <c r="G40" s="313"/>
      <c r="H40" s="176"/>
      <c r="I40" s="323">
        <f t="shared" si="1"/>
        <v>0</v>
      </c>
      <c r="J40" s="15">
        <v>12</v>
      </c>
      <c r="K40" s="154">
        <f t="shared" si="2"/>
        <v>0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0</v>
      </c>
      <c r="R40" s="13">
        <f t="shared" si="8"/>
        <v>0</v>
      </c>
      <c r="S40" s="14">
        <f t="shared" si="5"/>
        <v>0</v>
      </c>
      <c r="U40" s="107">
        <f t="shared" si="6"/>
        <v>0</v>
      </c>
      <c r="V40" s="56">
        <f t="shared" si="7"/>
        <v>0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/>
      <c r="E41" s="301"/>
      <c r="F41" s="78">
        <f t="shared" si="0"/>
        <v>0</v>
      </c>
      <c r="G41" s="313"/>
      <c r="H41" s="176"/>
      <c r="I41" s="322">
        <f t="shared" si="1"/>
        <v>0</v>
      </c>
      <c r="J41" s="12">
        <v>12</v>
      </c>
      <c r="K41" s="153">
        <f t="shared" si="2"/>
        <v>0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0</v>
      </c>
      <c r="R41" s="13">
        <f t="shared" si="8"/>
        <v>0</v>
      </c>
      <c r="S41" s="14">
        <f t="shared" si="5"/>
        <v>0</v>
      </c>
      <c r="U41" s="107">
        <f t="shared" si="6"/>
        <v>0</v>
      </c>
      <c r="V41" s="56">
        <f t="shared" si="7"/>
        <v>0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/>
      <c r="E42" s="301"/>
      <c r="F42" s="76">
        <f t="shared" si="0"/>
        <v>0</v>
      </c>
      <c r="G42" s="313"/>
      <c r="H42" s="176"/>
      <c r="I42" s="322">
        <f t="shared" si="1"/>
        <v>0</v>
      </c>
      <c r="J42" s="12">
        <v>14</v>
      </c>
      <c r="K42" s="152">
        <f t="shared" si="2"/>
        <v>0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0</v>
      </c>
      <c r="R42" s="13">
        <f t="shared" si="8"/>
        <v>0</v>
      </c>
      <c r="S42" s="14">
        <f t="shared" si="5"/>
        <v>0</v>
      </c>
      <c r="U42" s="107">
        <f t="shared" si="6"/>
        <v>0</v>
      </c>
      <c r="V42" s="56">
        <f t="shared" si="7"/>
        <v>0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/>
      <c r="E43" s="301"/>
      <c r="F43" s="76">
        <f t="shared" si="0"/>
        <v>0</v>
      </c>
      <c r="G43" s="313"/>
      <c r="H43" s="176"/>
      <c r="I43" s="323">
        <f t="shared" si="1"/>
        <v>0</v>
      </c>
      <c r="J43" s="15">
        <v>20</v>
      </c>
      <c r="K43" s="155">
        <f t="shared" si="2"/>
        <v>0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0</v>
      </c>
      <c r="R43" s="13">
        <f t="shared" si="8"/>
        <v>0</v>
      </c>
      <c r="S43" s="14">
        <f t="shared" si="5"/>
        <v>0</v>
      </c>
      <c r="U43" s="107">
        <f t="shared" si="6"/>
        <v>0</v>
      </c>
      <c r="V43" s="56">
        <f t="shared" si="7"/>
        <v>0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/>
      <c r="E44" s="301"/>
      <c r="F44" s="78">
        <f t="shared" si="0"/>
        <v>0</v>
      </c>
      <c r="G44" s="313"/>
      <c r="H44" s="176"/>
      <c r="I44" s="322">
        <f t="shared" si="1"/>
        <v>0</v>
      </c>
      <c r="J44" s="12">
        <v>20</v>
      </c>
      <c r="K44" s="152">
        <f t="shared" si="2"/>
        <v>0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0</v>
      </c>
      <c r="R44" s="13">
        <f t="shared" si="8"/>
        <v>0</v>
      </c>
      <c r="S44" s="14">
        <f t="shared" si="5"/>
        <v>0</v>
      </c>
      <c r="U44" s="107">
        <f t="shared" si="6"/>
        <v>0</v>
      </c>
      <c r="V44" s="56">
        <f t="shared" si="7"/>
        <v>0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/>
      <c r="E45" s="301"/>
      <c r="F45" s="79">
        <f t="shared" si="0"/>
        <v>0</v>
      </c>
      <c r="G45" s="313"/>
      <c r="H45" s="176"/>
      <c r="I45" s="322">
        <f t="shared" si="1"/>
        <v>0</v>
      </c>
      <c r="J45" s="12">
        <v>14</v>
      </c>
      <c r="K45" s="152">
        <f t="shared" si="2"/>
        <v>0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0</v>
      </c>
      <c r="R45" s="13">
        <f t="shared" si="8"/>
        <v>0</v>
      </c>
      <c r="S45" s="14">
        <f t="shared" si="5"/>
        <v>0</v>
      </c>
      <c r="U45" s="107">
        <f t="shared" si="6"/>
        <v>0</v>
      </c>
      <c r="V45" s="56">
        <f t="shared" si="7"/>
        <v>0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/>
      <c r="E46" s="301"/>
      <c r="F46" s="76">
        <f t="shared" si="0"/>
        <v>0</v>
      </c>
      <c r="G46" s="313"/>
      <c r="H46" s="176"/>
      <c r="I46" s="323">
        <f t="shared" si="1"/>
        <v>0</v>
      </c>
      <c r="J46" s="15">
        <v>24</v>
      </c>
      <c r="K46" s="152">
        <f t="shared" si="2"/>
        <v>0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0</v>
      </c>
      <c r="R46" s="13">
        <f t="shared" si="8"/>
        <v>0</v>
      </c>
      <c r="S46" s="14">
        <f t="shared" si="5"/>
        <v>0</v>
      </c>
      <c r="U46" s="107">
        <f t="shared" si="6"/>
        <v>0</v>
      </c>
      <c r="V46" s="56">
        <f t="shared" si="7"/>
        <v>0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/>
      <c r="E49" s="302"/>
      <c r="F49" s="80">
        <f t="shared" si="0"/>
        <v>0</v>
      </c>
      <c r="G49" s="314"/>
      <c r="H49" s="176"/>
      <c r="I49" s="324">
        <f t="shared" si="1"/>
        <v>0</v>
      </c>
      <c r="J49" s="15">
        <v>12</v>
      </c>
      <c r="K49" s="152">
        <f t="shared" si="2"/>
        <v>0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0</v>
      </c>
      <c r="R49" s="13">
        <f t="shared" si="8"/>
        <v>0</v>
      </c>
      <c r="S49" s="14">
        <f t="shared" si="5"/>
        <v>0</v>
      </c>
      <c r="U49" s="107">
        <f t="shared" si="6"/>
        <v>0</v>
      </c>
      <c r="V49" s="56">
        <f t="shared" si="7"/>
        <v>0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/>
      <c r="E50" s="302"/>
      <c r="F50" s="80">
        <f t="shared" si="0"/>
        <v>0</v>
      </c>
      <c r="G50" s="314"/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0</v>
      </c>
      <c r="V50" s="56">
        <f t="shared" si="7"/>
        <v>0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/>
      <c r="E51" s="302"/>
      <c r="F51" s="80">
        <f t="shared" si="0"/>
        <v>0</v>
      </c>
      <c r="G51" s="314"/>
      <c r="H51" s="176"/>
      <c r="I51" s="324">
        <f t="shared" si="1"/>
        <v>0</v>
      </c>
      <c r="J51" s="12">
        <v>24</v>
      </c>
      <c r="K51" s="152">
        <f t="shared" si="2"/>
        <v>0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0</v>
      </c>
      <c r="R51" s="13">
        <f t="shared" si="8"/>
        <v>0</v>
      </c>
      <c r="S51" s="14">
        <f t="shared" si="5"/>
        <v>0</v>
      </c>
      <c r="U51" s="107">
        <f t="shared" si="6"/>
        <v>0</v>
      </c>
      <c r="V51" s="56">
        <f t="shared" si="7"/>
        <v>0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0</v>
      </c>
      <c r="G55" s="69">
        <f>SUM(G13:G53)</f>
        <v>0</v>
      </c>
      <c r="J55" s="3" t="s">
        <v>3</v>
      </c>
      <c r="K55" s="157">
        <f>SUM(K13:K53)</f>
        <v>0</v>
      </c>
      <c r="P55" s="3" t="s">
        <v>3</v>
      </c>
      <c r="Q55" s="24">
        <f>SUM(Q13:Q53)</f>
        <v>0</v>
      </c>
      <c r="R55" s="24">
        <f>SUM(R13:R53)</f>
        <v>0</v>
      </c>
      <c r="S55" s="25">
        <f>SUM(S13:S53)</f>
        <v>0</v>
      </c>
      <c r="U55" s="105" t="s">
        <v>146</v>
      </c>
      <c r="V55" s="58">
        <f>SUM(V13:V53)</f>
        <v>0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87" t="s">
        <v>0</v>
      </c>
      <c r="C63" s="487" t="s">
        <v>2</v>
      </c>
      <c r="D63" s="487" t="s">
        <v>1</v>
      </c>
      <c r="E63" s="487" t="s">
        <v>15</v>
      </c>
      <c r="F63" s="487" t="s">
        <v>14</v>
      </c>
      <c r="G63" s="487" t="s">
        <v>87</v>
      </c>
      <c r="H63" s="72"/>
      <c r="I63" s="487" t="s">
        <v>13</v>
      </c>
      <c r="J63" s="487" t="s">
        <v>18</v>
      </c>
      <c r="K63" s="487" t="s">
        <v>19</v>
      </c>
      <c r="L63" s="119"/>
      <c r="O63" s="497" t="s">
        <v>16</v>
      </c>
      <c r="P63" s="487" t="s">
        <v>17</v>
      </c>
      <c r="Q63" s="502" t="s">
        <v>9</v>
      </c>
      <c r="R63" s="495" t="s">
        <v>11</v>
      </c>
      <c r="S63" s="489" t="s">
        <v>12</v>
      </c>
      <c r="U63" s="485" t="s">
        <v>144</v>
      </c>
      <c r="V63" s="486" t="s">
        <v>145</v>
      </c>
    </row>
    <row r="64" spans="1:23" s="1" customFormat="1" ht="16.350000000000001" customHeight="1" thickTop="1" thickBot="1" x14ac:dyDescent="0.3">
      <c r="A64" s="7"/>
      <c r="B64" s="488"/>
      <c r="C64" s="488"/>
      <c r="D64" s="488"/>
      <c r="E64" s="488"/>
      <c r="F64" s="488"/>
      <c r="G64" s="488"/>
      <c r="H64" s="72"/>
      <c r="I64" s="488"/>
      <c r="J64" s="488"/>
      <c r="K64" s="488"/>
      <c r="L64" s="119"/>
      <c r="O64" s="498"/>
      <c r="P64" s="488"/>
      <c r="Q64" s="503"/>
      <c r="R64" s="496"/>
      <c r="S64" s="490"/>
      <c r="U64" s="485"/>
      <c r="V64" s="486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/>
      <c r="E66" s="301"/>
      <c r="F66" s="85">
        <f t="shared" ref="F66:F105" si="9">D66+E66</f>
        <v>0</v>
      </c>
      <c r="G66" s="316"/>
      <c r="H66" s="176"/>
      <c r="I66" s="318">
        <f t="shared" ref="I66:I105" si="10">D66+E66-G66</f>
        <v>0</v>
      </c>
      <c r="J66" s="12">
        <v>2</v>
      </c>
      <c r="K66" s="152">
        <f t="shared" ref="K66:K105" si="11">I66*J66</f>
        <v>0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0</v>
      </c>
      <c r="R66" s="13">
        <f>(P66-O66)*I66</f>
        <v>0</v>
      </c>
      <c r="S66" s="14">
        <f t="shared" ref="S66:S105" si="14">R66*0.8</f>
        <v>0</v>
      </c>
      <c r="U66" s="107">
        <f t="shared" ref="U66:U105" si="15">G66</f>
        <v>0</v>
      </c>
      <c r="V66" s="56">
        <f t="shared" ref="V66:V105" si="16">U66*O66</f>
        <v>0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/>
      <c r="E67" s="301"/>
      <c r="F67" s="85">
        <f t="shared" si="9"/>
        <v>0</v>
      </c>
      <c r="G67" s="316"/>
      <c r="H67" s="176"/>
      <c r="I67" s="318">
        <f t="shared" si="10"/>
        <v>0</v>
      </c>
      <c r="J67" s="12">
        <v>1</v>
      </c>
      <c r="K67" s="152">
        <f t="shared" si="11"/>
        <v>0</v>
      </c>
      <c r="L67" s="114" t="s">
        <v>136</v>
      </c>
      <c r="O67" s="121">
        <v>0.52800000000000002</v>
      </c>
      <c r="P67" s="52">
        <f t="shared" si="12"/>
        <v>1</v>
      </c>
      <c r="Q67" s="27">
        <f t="shared" si="13"/>
        <v>0</v>
      </c>
      <c r="R67" s="13">
        <f t="shared" ref="R67:R86" si="17">(P67-O67)*I67</f>
        <v>0</v>
      </c>
      <c r="S67" s="14">
        <f t="shared" si="14"/>
        <v>0</v>
      </c>
      <c r="U67" s="107">
        <f t="shared" si="15"/>
        <v>0</v>
      </c>
      <c r="V67" s="56">
        <f t="shared" si="16"/>
        <v>0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/>
      <c r="E68" s="301"/>
      <c r="F68" s="85">
        <f t="shared" si="9"/>
        <v>0</v>
      </c>
      <c r="G68" s="316"/>
      <c r="H68" s="176"/>
      <c r="I68" s="318">
        <f t="shared" si="10"/>
        <v>0</v>
      </c>
      <c r="J68" s="12">
        <v>1.1000000000000001</v>
      </c>
      <c r="K68" s="152">
        <f t="shared" si="11"/>
        <v>0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0</v>
      </c>
      <c r="R68" s="13">
        <f t="shared" si="17"/>
        <v>0</v>
      </c>
      <c r="S68" s="14">
        <f t="shared" si="14"/>
        <v>0</v>
      </c>
      <c r="U68" s="107">
        <f t="shared" si="15"/>
        <v>0</v>
      </c>
      <c r="V68" s="56">
        <f t="shared" si="16"/>
        <v>0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/>
      <c r="E69" s="301"/>
      <c r="F69" s="85">
        <f t="shared" si="9"/>
        <v>0</v>
      </c>
      <c r="G69" s="316"/>
      <c r="H69" s="176"/>
      <c r="I69" s="318">
        <f t="shared" si="10"/>
        <v>0</v>
      </c>
      <c r="J69" s="12">
        <v>0.5</v>
      </c>
      <c r="K69" s="152">
        <f t="shared" si="11"/>
        <v>0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0</v>
      </c>
      <c r="R69" s="13">
        <f t="shared" si="17"/>
        <v>0</v>
      </c>
      <c r="S69" s="14">
        <f t="shared" si="14"/>
        <v>0</v>
      </c>
      <c r="U69" s="107">
        <f t="shared" si="15"/>
        <v>0</v>
      </c>
      <c r="V69" s="56">
        <f t="shared" si="16"/>
        <v>0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/>
      <c r="E70" s="301"/>
      <c r="F70" s="85">
        <f t="shared" si="9"/>
        <v>0</v>
      </c>
      <c r="G70" s="316"/>
      <c r="H70" s="176"/>
      <c r="I70" s="318">
        <f t="shared" si="10"/>
        <v>0</v>
      </c>
      <c r="J70" s="12">
        <v>2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2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0</v>
      </c>
      <c r="V70" s="56">
        <f t="shared" si="16"/>
        <v>0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/>
      <c r="E71" s="301"/>
      <c r="F71" s="85">
        <f t="shared" si="9"/>
        <v>0</v>
      </c>
      <c r="G71" s="316"/>
      <c r="H71" s="176"/>
      <c r="I71" s="318">
        <f t="shared" si="10"/>
        <v>0</v>
      </c>
      <c r="J71" s="12">
        <v>0.5</v>
      </c>
      <c r="K71" s="152">
        <f t="shared" si="11"/>
        <v>0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0</v>
      </c>
      <c r="R71" s="13">
        <f t="shared" si="17"/>
        <v>0</v>
      </c>
      <c r="S71" s="14">
        <f t="shared" si="14"/>
        <v>0</v>
      </c>
      <c r="U71" s="107">
        <f t="shared" si="15"/>
        <v>0</v>
      </c>
      <c r="V71" s="56">
        <f t="shared" si="16"/>
        <v>0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0</v>
      </c>
      <c r="E72" s="301"/>
      <c r="F72" s="85">
        <f t="shared" si="9"/>
        <v>0</v>
      </c>
      <c r="G72" s="316"/>
      <c r="H72" s="176"/>
      <c r="I72" s="318">
        <f t="shared" si="10"/>
        <v>0</v>
      </c>
      <c r="J72" s="12">
        <v>1.5</v>
      </c>
      <c r="K72" s="152">
        <f t="shared" si="11"/>
        <v>0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0</v>
      </c>
      <c r="R72" s="13">
        <f t="shared" si="17"/>
        <v>0</v>
      </c>
      <c r="S72" s="14">
        <f t="shared" si="14"/>
        <v>0</v>
      </c>
      <c r="U72" s="107">
        <f t="shared" si="15"/>
        <v>0</v>
      </c>
      <c r="V72" s="56">
        <f t="shared" si="16"/>
        <v>0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/>
      <c r="E73" s="301"/>
      <c r="F73" s="85">
        <f t="shared" si="9"/>
        <v>0</v>
      </c>
      <c r="G73" s="316"/>
      <c r="H73" s="176"/>
      <c r="I73" s="318">
        <f t="shared" si="10"/>
        <v>0</v>
      </c>
      <c r="J73" s="12">
        <v>1</v>
      </c>
      <c r="K73" s="152">
        <f t="shared" si="11"/>
        <v>0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0</v>
      </c>
      <c r="R73" s="13">
        <f t="shared" si="17"/>
        <v>0</v>
      </c>
      <c r="S73" s="14">
        <f t="shared" si="14"/>
        <v>0</v>
      </c>
      <c r="U73" s="107">
        <f t="shared" si="15"/>
        <v>0</v>
      </c>
      <c r="V73" s="56">
        <f t="shared" si="16"/>
        <v>0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/>
      <c r="E74" s="301"/>
      <c r="F74" s="85">
        <f t="shared" si="9"/>
        <v>0</v>
      </c>
      <c r="G74" s="316"/>
      <c r="H74" s="176"/>
      <c r="I74" s="318">
        <f t="shared" si="10"/>
        <v>0</v>
      </c>
      <c r="J74" s="12">
        <v>3</v>
      </c>
      <c r="K74" s="152">
        <f t="shared" si="11"/>
        <v>0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0</v>
      </c>
      <c r="R74" s="13">
        <f t="shared" si="17"/>
        <v>0</v>
      </c>
      <c r="S74" s="14">
        <f t="shared" si="14"/>
        <v>0</v>
      </c>
      <c r="U74" s="107">
        <f t="shared" si="15"/>
        <v>0</v>
      </c>
      <c r="V74" s="56">
        <f t="shared" si="16"/>
        <v>0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/>
      <c r="E75" s="301"/>
      <c r="F75" s="85">
        <f t="shared" si="9"/>
        <v>0</v>
      </c>
      <c r="G75" s="316"/>
      <c r="H75" s="176"/>
      <c r="I75" s="318">
        <f t="shared" si="10"/>
        <v>0</v>
      </c>
      <c r="J75" s="12">
        <v>1.1000000000000001</v>
      </c>
      <c r="K75" s="152">
        <f t="shared" si="11"/>
        <v>0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0</v>
      </c>
      <c r="R75" s="13">
        <f t="shared" si="17"/>
        <v>0</v>
      </c>
      <c r="S75" s="14">
        <f t="shared" si="14"/>
        <v>0</v>
      </c>
      <c r="U75" s="107">
        <f t="shared" si="15"/>
        <v>0</v>
      </c>
      <c r="V75" s="56">
        <f t="shared" si="16"/>
        <v>0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/>
      <c r="E76" s="301"/>
      <c r="F76" s="85">
        <f t="shared" si="9"/>
        <v>0</v>
      </c>
      <c r="G76" s="316"/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0</v>
      </c>
      <c r="V76" s="56">
        <f t="shared" si="16"/>
        <v>0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/>
      <c r="E77" s="301"/>
      <c r="F77" s="85">
        <f t="shared" si="9"/>
        <v>0</v>
      </c>
      <c r="G77" s="316"/>
      <c r="H77" s="176"/>
      <c r="I77" s="318">
        <f t="shared" si="10"/>
        <v>0</v>
      </c>
      <c r="J77" s="12">
        <v>1.1000000000000001</v>
      </c>
      <c r="K77" s="152">
        <f t="shared" si="11"/>
        <v>0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0</v>
      </c>
      <c r="R77" s="13">
        <f t="shared" si="17"/>
        <v>0</v>
      </c>
      <c r="S77" s="14">
        <f t="shared" si="14"/>
        <v>0</v>
      </c>
      <c r="U77" s="107">
        <f t="shared" si="15"/>
        <v>0</v>
      </c>
      <c r="V77" s="56">
        <f t="shared" si="16"/>
        <v>0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/>
      <c r="E78" s="301"/>
      <c r="F78" s="85">
        <f t="shared" si="9"/>
        <v>0</v>
      </c>
      <c r="G78" s="316"/>
      <c r="H78" s="176"/>
      <c r="I78" s="318">
        <f t="shared" si="10"/>
        <v>0</v>
      </c>
      <c r="J78" s="12">
        <v>1.1000000000000001</v>
      </c>
      <c r="K78" s="152">
        <f t="shared" si="11"/>
        <v>0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0</v>
      </c>
      <c r="R78" s="13">
        <f t="shared" si="17"/>
        <v>0</v>
      </c>
      <c r="S78" s="14">
        <f t="shared" si="14"/>
        <v>0</v>
      </c>
      <c r="U78" s="107">
        <f t="shared" si="15"/>
        <v>0</v>
      </c>
      <c r="V78" s="56">
        <f t="shared" si="16"/>
        <v>0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/>
      <c r="E79" s="301"/>
      <c r="F79" s="85">
        <f t="shared" si="9"/>
        <v>0</v>
      </c>
      <c r="G79" s="316"/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0</v>
      </c>
      <c r="V79" s="56">
        <f t="shared" si="16"/>
        <v>0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/>
      <c r="E81" s="301"/>
      <c r="F81" s="85">
        <f t="shared" si="9"/>
        <v>0</v>
      </c>
      <c r="G81" s="316"/>
      <c r="H81" s="176"/>
      <c r="I81" s="321">
        <f>(D81+E81-G81)/7</f>
        <v>0</v>
      </c>
      <c r="J81" s="12">
        <v>0.5</v>
      </c>
      <c r="K81" s="152">
        <f t="shared" si="11"/>
        <v>0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0</v>
      </c>
      <c r="R81" s="13">
        <f t="shared" si="17"/>
        <v>0</v>
      </c>
      <c r="S81" s="14">
        <f t="shared" si="14"/>
        <v>0</v>
      </c>
      <c r="U81" s="107">
        <f t="shared" si="15"/>
        <v>0</v>
      </c>
      <c r="V81" s="56">
        <f t="shared" si="16"/>
        <v>0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/>
      <c r="E82" s="301"/>
      <c r="F82" s="85">
        <f t="shared" si="9"/>
        <v>0</v>
      </c>
      <c r="G82" s="316"/>
      <c r="H82" s="176"/>
      <c r="I82" s="318">
        <f t="shared" si="10"/>
        <v>0</v>
      </c>
      <c r="J82" s="12">
        <v>0.5</v>
      </c>
      <c r="K82" s="152">
        <f t="shared" si="11"/>
        <v>0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</v>
      </c>
      <c r="R82" s="13">
        <f t="shared" si="17"/>
        <v>0</v>
      </c>
      <c r="S82" s="14">
        <f t="shared" si="14"/>
        <v>0</v>
      </c>
      <c r="U82" s="107">
        <f t="shared" si="15"/>
        <v>0</v>
      </c>
      <c r="V82" s="56">
        <f t="shared" si="16"/>
        <v>0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/>
      <c r="E83" s="301"/>
      <c r="F83" s="85">
        <f t="shared" si="9"/>
        <v>0</v>
      </c>
      <c r="G83" s="316"/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0</v>
      </c>
      <c r="V83" s="56">
        <f>U83*O84</f>
        <v>0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/>
      <c r="E84" s="301"/>
      <c r="F84" s="85">
        <f t="shared" si="9"/>
        <v>0</v>
      </c>
      <c r="G84" s="316"/>
      <c r="H84" s="176"/>
      <c r="I84" s="318">
        <f t="shared" si="10"/>
        <v>0</v>
      </c>
      <c r="J84" s="12">
        <v>0.1</v>
      </c>
      <c r="K84" s="152">
        <f>I84*J84</f>
        <v>0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</v>
      </c>
      <c r="R84" s="13">
        <f t="shared" si="17"/>
        <v>0</v>
      </c>
      <c r="S84" s="14">
        <f t="shared" si="14"/>
        <v>0</v>
      </c>
      <c r="U84" s="107">
        <f t="shared" si="15"/>
        <v>0</v>
      </c>
      <c r="V84" s="56">
        <f>U84*O85</f>
        <v>0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/>
      <c r="E85" s="301"/>
      <c r="F85" s="85">
        <f t="shared" si="9"/>
        <v>0</v>
      </c>
      <c r="G85" s="316"/>
      <c r="H85" s="176"/>
      <c r="I85" s="318">
        <f t="shared" si="10"/>
        <v>0</v>
      </c>
      <c r="J85" s="12">
        <v>0.05</v>
      </c>
      <c r="K85" s="152">
        <f>I85*J85</f>
        <v>0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0</v>
      </c>
      <c r="R85" s="13">
        <f t="shared" si="17"/>
        <v>0</v>
      </c>
      <c r="S85" s="14">
        <f t="shared" si="14"/>
        <v>0</v>
      </c>
      <c r="U85" s="107">
        <f t="shared" si="15"/>
        <v>0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ref="R87:R105" si="18">(P87-O87)*I87</f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8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/>
      <c r="E89" s="301"/>
      <c r="F89" s="85">
        <f t="shared" si="9"/>
        <v>0</v>
      </c>
      <c r="G89" s="316"/>
      <c r="H89" s="176"/>
      <c r="I89" s="318">
        <f t="shared" si="10"/>
        <v>0</v>
      </c>
      <c r="J89" s="12">
        <v>3.4</v>
      </c>
      <c r="K89" s="152">
        <f t="shared" si="11"/>
        <v>0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0</v>
      </c>
      <c r="R89" s="13">
        <f t="shared" si="18"/>
        <v>0</v>
      </c>
      <c r="S89" s="14">
        <f t="shared" si="14"/>
        <v>0</v>
      </c>
      <c r="U89" s="107">
        <f t="shared" si="15"/>
        <v>0</v>
      </c>
      <c r="V89" s="56">
        <f t="shared" si="16"/>
        <v>0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/>
      <c r="E90" s="301"/>
      <c r="F90" s="85">
        <f t="shared" si="9"/>
        <v>0</v>
      </c>
      <c r="G90" s="316"/>
      <c r="H90" s="176"/>
      <c r="I90" s="318">
        <f t="shared" si="10"/>
        <v>0</v>
      </c>
      <c r="J90" s="12">
        <v>3.4</v>
      </c>
      <c r="K90" s="152">
        <f t="shared" si="11"/>
        <v>0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0</v>
      </c>
      <c r="R90" s="13">
        <f t="shared" si="18"/>
        <v>0</v>
      </c>
      <c r="S90" s="14">
        <f t="shared" si="14"/>
        <v>0</v>
      </c>
      <c r="U90" s="107">
        <f t="shared" si="15"/>
        <v>0</v>
      </c>
      <c r="V90" s="56">
        <f t="shared" si="16"/>
        <v>0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/>
      <c r="E91" s="301"/>
      <c r="F91" s="85">
        <f t="shared" si="9"/>
        <v>0</v>
      </c>
      <c r="G91" s="316"/>
      <c r="H91" s="176"/>
      <c r="I91" s="318">
        <f t="shared" si="10"/>
        <v>0</v>
      </c>
      <c r="J91" s="12">
        <v>3.7</v>
      </c>
      <c r="K91" s="152">
        <f t="shared" si="11"/>
        <v>0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0</v>
      </c>
      <c r="R91" s="13">
        <f t="shared" si="18"/>
        <v>0</v>
      </c>
      <c r="S91" s="14">
        <f t="shared" si="14"/>
        <v>0</v>
      </c>
      <c r="U91" s="107">
        <f t="shared" si="15"/>
        <v>0</v>
      </c>
      <c r="V91" s="56">
        <f t="shared" si="16"/>
        <v>0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/>
      <c r="E92" s="301"/>
      <c r="F92" s="85">
        <f t="shared" si="9"/>
        <v>0</v>
      </c>
      <c r="G92" s="316"/>
      <c r="H92" s="176"/>
      <c r="I92" s="318">
        <f t="shared" si="10"/>
        <v>0</v>
      </c>
      <c r="J92" s="12">
        <v>3.4</v>
      </c>
      <c r="K92" s="152">
        <f t="shared" si="11"/>
        <v>0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0</v>
      </c>
      <c r="R92" s="13">
        <f t="shared" si="18"/>
        <v>0</v>
      </c>
      <c r="S92" s="14">
        <f t="shared" si="14"/>
        <v>0</v>
      </c>
      <c r="U92" s="107">
        <f t="shared" si="15"/>
        <v>0</v>
      </c>
      <c r="V92" s="56">
        <f t="shared" si="16"/>
        <v>0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/>
      <c r="E93" s="301"/>
      <c r="F93" s="85">
        <f t="shared" si="9"/>
        <v>0</v>
      </c>
      <c r="G93" s="316"/>
      <c r="H93" s="176"/>
      <c r="I93" s="318">
        <f t="shared" si="10"/>
        <v>0</v>
      </c>
      <c r="J93" s="12">
        <v>3.4</v>
      </c>
      <c r="K93" s="152">
        <f t="shared" si="11"/>
        <v>0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0</v>
      </c>
      <c r="R93" s="13">
        <f t="shared" si="18"/>
        <v>0</v>
      </c>
      <c r="S93" s="14">
        <f t="shared" si="14"/>
        <v>0</v>
      </c>
      <c r="U93" s="107">
        <f t="shared" si="15"/>
        <v>0</v>
      </c>
      <c r="V93" s="56">
        <f t="shared" si="16"/>
        <v>0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/>
      <c r="E94" s="301"/>
      <c r="F94" s="85">
        <f t="shared" si="9"/>
        <v>0</v>
      </c>
      <c r="G94" s="316"/>
      <c r="H94" s="176"/>
      <c r="I94" s="318">
        <f t="shared" si="10"/>
        <v>0</v>
      </c>
      <c r="J94" s="12">
        <v>3.2</v>
      </c>
      <c r="K94" s="152">
        <f t="shared" si="11"/>
        <v>0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0</v>
      </c>
      <c r="R94" s="13">
        <f t="shared" si="18"/>
        <v>0</v>
      </c>
      <c r="S94" s="14">
        <f t="shared" si="14"/>
        <v>0</v>
      </c>
      <c r="U94" s="107">
        <f t="shared" si="15"/>
        <v>0</v>
      </c>
      <c r="V94" s="56">
        <f t="shared" si="16"/>
        <v>0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8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8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8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8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8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/>
      <c r="E100" s="301"/>
      <c r="F100" s="85">
        <f t="shared" si="9"/>
        <v>0</v>
      </c>
      <c r="G100" s="316"/>
      <c r="H100" s="176"/>
      <c r="I100" s="318">
        <f t="shared" si="10"/>
        <v>0</v>
      </c>
      <c r="J100" s="12">
        <v>0.2</v>
      </c>
      <c r="K100" s="152">
        <f t="shared" si="11"/>
        <v>0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</v>
      </c>
      <c r="R100" s="13">
        <f t="shared" si="18"/>
        <v>0</v>
      </c>
      <c r="S100" s="14">
        <f t="shared" si="14"/>
        <v>0</v>
      </c>
      <c r="U100" s="107">
        <f t="shared" si="15"/>
        <v>0</v>
      </c>
      <c r="V100" s="56">
        <f t="shared" si="16"/>
        <v>0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/>
      <c r="E101" s="301"/>
      <c r="F101" s="85">
        <f t="shared" si="9"/>
        <v>0</v>
      </c>
      <c r="G101" s="316"/>
      <c r="H101" s="176"/>
      <c r="I101" s="318">
        <f t="shared" si="10"/>
        <v>0</v>
      </c>
      <c r="J101" s="12">
        <v>0.5</v>
      </c>
      <c r="K101" s="152">
        <f t="shared" si="11"/>
        <v>0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</v>
      </c>
      <c r="R101" s="13">
        <f t="shared" si="18"/>
        <v>0</v>
      </c>
      <c r="S101" s="14">
        <f t="shared" si="14"/>
        <v>0</v>
      </c>
      <c r="U101" s="107">
        <f t="shared" si="15"/>
        <v>0</v>
      </c>
      <c r="V101" s="56">
        <f t="shared" si="16"/>
        <v>0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/>
      <c r="E102" s="301"/>
      <c r="F102" s="85">
        <f t="shared" si="9"/>
        <v>0</v>
      </c>
      <c r="G102" s="316"/>
      <c r="H102" s="176"/>
      <c r="I102" s="318">
        <f t="shared" si="10"/>
        <v>0</v>
      </c>
      <c r="J102" s="12">
        <v>0.1</v>
      </c>
      <c r="K102" s="152">
        <f t="shared" si="11"/>
        <v>0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</v>
      </c>
      <c r="R102" s="13">
        <f t="shared" si="18"/>
        <v>0</v>
      </c>
      <c r="S102" s="14">
        <f t="shared" si="14"/>
        <v>0</v>
      </c>
      <c r="U102" s="107">
        <f t="shared" si="15"/>
        <v>0</v>
      </c>
      <c r="V102" s="56">
        <f t="shared" si="16"/>
        <v>0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8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8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8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0</v>
      </c>
      <c r="E107" s="82"/>
      <c r="F107" s="90"/>
      <c r="G107" s="90">
        <f>SUM(G65:G105)</f>
        <v>0</v>
      </c>
      <c r="H107" s="82"/>
      <c r="I107" s="82"/>
      <c r="J107" s="21" t="s">
        <v>124</v>
      </c>
      <c r="K107" s="157">
        <f>SUM(K65:K105)</f>
        <v>0</v>
      </c>
      <c r="L107" s="116"/>
      <c r="M107" s="41"/>
      <c r="N107" s="41"/>
      <c r="O107" s="122"/>
      <c r="P107" s="21" t="s">
        <v>3</v>
      </c>
      <c r="Q107" s="24">
        <f>SUM(Q65:Q105)</f>
        <v>0</v>
      </c>
      <c r="R107" s="30">
        <f>SUM(R65:R105)</f>
        <v>0</v>
      </c>
      <c r="S107" s="24">
        <f>SUM(S65:S105)</f>
        <v>0</v>
      </c>
      <c r="U107" s="105" t="s">
        <v>146</v>
      </c>
      <c r="V107" s="58">
        <f>SUM(V65:V105)</f>
        <v>0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87" t="s">
        <v>0</v>
      </c>
      <c r="C115" s="487" t="s">
        <v>2</v>
      </c>
      <c r="D115" s="487" t="s">
        <v>1</v>
      </c>
      <c r="E115" s="487" t="s">
        <v>15</v>
      </c>
      <c r="F115" s="487" t="s">
        <v>14</v>
      </c>
      <c r="G115" s="487" t="s">
        <v>87</v>
      </c>
      <c r="H115" s="72"/>
      <c r="I115" s="487" t="s">
        <v>13</v>
      </c>
      <c r="J115" s="487" t="s">
        <v>18</v>
      </c>
      <c r="K115" s="487" t="s">
        <v>19</v>
      </c>
      <c r="L115" s="119"/>
      <c r="O115" s="511" t="s">
        <v>16</v>
      </c>
      <c r="P115" s="508" t="s">
        <v>17</v>
      </c>
      <c r="Q115" s="509" t="s">
        <v>9</v>
      </c>
      <c r="R115" s="517" t="s">
        <v>11</v>
      </c>
      <c r="S115" s="510" t="s">
        <v>12</v>
      </c>
      <c r="U115" s="485" t="s">
        <v>144</v>
      </c>
      <c r="V115" s="486" t="s">
        <v>145</v>
      </c>
    </row>
    <row r="116" spans="1:22" s="1" customFormat="1" ht="16.350000000000001" customHeight="1" thickTop="1" thickBot="1" x14ac:dyDescent="0.3">
      <c r="A116" s="8"/>
      <c r="B116" s="488"/>
      <c r="C116" s="488"/>
      <c r="D116" s="488"/>
      <c r="E116" s="488"/>
      <c r="F116" s="488"/>
      <c r="G116" s="488"/>
      <c r="H116" s="72"/>
      <c r="I116" s="488"/>
      <c r="J116" s="488"/>
      <c r="K116" s="488"/>
      <c r="L116" s="119"/>
      <c r="O116" s="498"/>
      <c r="P116" s="488"/>
      <c r="Q116" s="503"/>
      <c r="R116" s="496"/>
      <c r="S116" s="490"/>
      <c r="U116" s="485"/>
      <c r="V116" s="486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1.5</v>
      </c>
      <c r="K117" s="158">
        <f>I117*J117</f>
        <v>0</v>
      </c>
      <c r="L117" s="114" t="s">
        <v>136</v>
      </c>
      <c r="O117" s="125">
        <v>0.93</v>
      </c>
      <c r="P117" s="51">
        <f>J117</f>
        <v>1.5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/>
      <c r="E118" s="301"/>
      <c r="F118" s="94">
        <f t="shared" ref="F118:F142" si="19">D118+E118</f>
        <v>0</v>
      </c>
      <c r="G118" s="313"/>
      <c r="H118" s="176"/>
      <c r="I118" s="318">
        <f t="shared" ref="I118:I142" si="20">D118+E118-G118</f>
        <v>0</v>
      </c>
      <c r="J118" s="12">
        <v>0.6</v>
      </c>
      <c r="K118" s="152">
        <f t="shared" ref="K118:K142" si="21">I118*J118</f>
        <v>0</v>
      </c>
      <c r="L118" s="114" t="s">
        <v>136</v>
      </c>
      <c r="O118" s="126">
        <v>0.31</v>
      </c>
      <c r="P118" s="52">
        <f t="shared" ref="P118:P142" si="22">J118</f>
        <v>0.6</v>
      </c>
      <c r="Q118" s="27">
        <f t="shared" ref="Q118:Q142" si="23">I118*J118</f>
        <v>0</v>
      </c>
      <c r="R118" s="13">
        <f>(P118-O118)*I118</f>
        <v>0</v>
      </c>
      <c r="S118" s="14">
        <f t="shared" ref="S118:S142" si="24">R118*0.8</f>
        <v>0</v>
      </c>
      <c r="U118" s="107">
        <f t="shared" ref="U118:U143" si="25">G118</f>
        <v>0</v>
      </c>
      <c r="V118" s="56">
        <f t="shared" ref="V118:V143" si="26">U118*O118</f>
        <v>0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/>
      <c r="E119" s="301"/>
      <c r="F119" s="94">
        <f t="shared" si="19"/>
        <v>0</v>
      </c>
      <c r="G119" s="313"/>
      <c r="H119" s="176"/>
      <c r="I119" s="318">
        <f t="shared" si="20"/>
        <v>0</v>
      </c>
      <c r="J119" s="12">
        <v>0.6</v>
      </c>
      <c r="K119" s="152">
        <f t="shared" si="21"/>
        <v>0</v>
      </c>
      <c r="L119" s="114" t="s">
        <v>136</v>
      </c>
      <c r="O119" s="126">
        <v>0.28000000000000003</v>
      </c>
      <c r="P119" s="52">
        <f t="shared" si="22"/>
        <v>0.6</v>
      </c>
      <c r="Q119" s="27">
        <f t="shared" si="23"/>
        <v>0</v>
      </c>
      <c r="R119" s="13">
        <f t="shared" ref="R119:R142" si="27">(P119-O119)*I119</f>
        <v>0</v>
      </c>
      <c r="S119" s="14">
        <f t="shared" si="24"/>
        <v>0</v>
      </c>
      <c r="U119" s="107">
        <f t="shared" si="25"/>
        <v>0</v>
      </c>
      <c r="V119" s="56">
        <f t="shared" si="26"/>
        <v>0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/>
      <c r="E120" s="301"/>
      <c r="F120" s="94">
        <f t="shared" si="19"/>
        <v>0</v>
      </c>
      <c r="G120" s="313"/>
      <c r="H120" s="176"/>
      <c r="I120" s="318">
        <f t="shared" si="20"/>
        <v>0</v>
      </c>
      <c r="J120" s="12">
        <v>1.8</v>
      </c>
      <c r="K120" s="152">
        <f t="shared" si="21"/>
        <v>0</v>
      </c>
      <c r="L120" s="114" t="s">
        <v>136</v>
      </c>
      <c r="O120" s="126">
        <v>0.9</v>
      </c>
      <c r="P120" s="52">
        <f t="shared" si="22"/>
        <v>1.8</v>
      </c>
      <c r="Q120" s="27">
        <f t="shared" si="23"/>
        <v>0</v>
      </c>
      <c r="R120" s="13">
        <f t="shared" si="27"/>
        <v>0</v>
      </c>
      <c r="S120" s="14">
        <f t="shared" si="24"/>
        <v>0</v>
      </c>
      <c r="U120" s="107">
        <f t="shared" si="25"/>
        <v>0</v>
      </c>
      <c r="V120" s="56">
        <f t="shared" si="26"/>
        <v>0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/>
      <c r="E121" s="301"/>
      <c r="F121" s="94">
        <f t="shared" si="19"/>
        <v>0</v>
      </c>
      <c r="G121" s="313"/>
      <c r="H121" s="176"/>
      <c r="I121" s="318">
        <f t="shared" si="20"/>
        <v>0</v>
      </c>
      <c r="J121" s="12">
        <v>0.6</v>
      </c>
      <c r="K121" s="152">
        <f t="shared" si="21"/>
        <v>0</v>
      </c>
      <c r="L121" s="114" t="s">
        <v>136</v>
      </c>
      <c r="O121" s="126">
        <v>0.32</v>
      </c>
      <c r="P121" s="52">
        <f t="shared" si="22"/>
        <v>0.6</v>
      </c>
      <c r="Q121" s="27">
        <f t="shared" si="23"/>
        <v>0</v>
      </c>
      <c r="R121" s="13">
        <f t="shared" si="27"/>
        <v>0</v>
      </c>
      <c r="S121" s="14">
        <f t="shared" si="24"/>
        <v>0</v>
      </c>
      <c r="U121" s="107">
        <f t="shared" si="25"/>
        <v>0</v>
      </c>
      <c r="V121" s="56">
        <f t="shared" si="26"/>
        <v>0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/>
      <c r="E122" s="301"/>
      <c r="F122" s="94">
        <f t="shared" si="19"/>
        <v>0</v>
      </c>
      <c r="G122" s="313"/>
      <c r="H122" s="176"/>
      <c r="I122" s="318">
        <f t="shared" si="20"/>
        <v>0</v>
      </c>
      <c r="J122" s="12">
        <v>0.6</v>
      </c>
      <c r="K122" s="152">
        <f t="shared" si="21"/>
        <v>0</v>
      </c>
      <c r="L122" s="114" t="s">
        <v>136</v>
      </c>
      <c r="O122" s="126">
        <v>0.26</v>
      </c>
      <c r="P122" s="52">
        <f t="shared" si="22"/>
        <v>0.6</v>
      </c>
      <c r="Q122" s="27">
        <f t="shared" si="23"/>
        <v>0</v>
      </c>
      <c r="R122" s="13">
        <f t="shared" si="27"/>
        <v>0</v>
      </c>
      <c r="S122" s="14">
        <f t="shared" si="24"/>
        <v>0</v>
      </c>
      <c r="U122" s="107">
        <f t="shared" si="25"/>
        <v>0</v>
      </c>
      <c r="V122" s="56">
        <f t="shared" si="26"/>
        <v>0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/>
      <c r="E123" s="301"/>
      <c r="F123" s="94">
        <f t="shared" si="19"/>
        <v>0</v>
      </c>
      <c r="G123" s="313"/>
      <c r="H123" s="176"/>
      <c r="I123" s="318">
        <f t="shared" si="20"/>
        <v>0</v>
      </c>
      <c r="J123" s="12">
        <v>0.6</v>
      </c>
      <c r="K123" s="152">
        <f t="shared" si="21"/>
        <v>0</v>
      </c>
      <c r="L123" s="114" t="s">
        <v>136</v>
      </c>
      <c r="O123" s="126">
        <v>0.4</v>
      </c>
      <c r="P123" s="52">
        <f t="shared" si="22"/>
        <v>0.6</v>
      </c>
      <c r="Q123" s="27">
        <f t="shared" si="23"/>
        <v>0</v>
      </c>
      <c r="R123" s="13">
        <f t="shared" si="27"/>
        <v>0</v>
      </c>
      <c r="S123" s="14">
        <f t="shared" si="24"/>
        <v>0</v>
      </c>
      <c r="U123" s="107">
        <f t="shared" si="25"/>
        <v>0</v>
      </c>
      <c r="V123" s="56">
        <f t="shared" si="26"/>
        <v>0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9"/>
        <v>0</v>
      </c>
      <c r="G124" s="313"/>
      <c r="H124" s="176"/>
      <c r="I124" s="318">
        <f t="shared" si="20"/>
        <v>0</v>
      </c>
      <c r="J124" s="12">
        <v>0.2</v>
      </c>
      <c r="K124" s="152">
        <f t="shared" si="21"/>
        <v>0</v>
      </c>
      <c r="L124" s="114" t="s">
        <v>136</v>
      </c>
      <c r="O124" s="126">
        <v>0.04</v>
      </c>
      <c r="P124" s="52">
        <f t="shared" si="22"/>
        <v>0.2</v>
      </c>
      <c r="Q124" s="27">
        <f t="shared" si="23"/>
        <v>0</v>
      </c>
      <c r="R124" s="13">
        <f t="shared" si="27"/>
        <v>0</v>
      </c>
      <c r="S124" s="14">
        <f t="shared" si="24"/>
        <v>0</v>
      </c>
      <c r="U124" s="107">
        <f t="shared" si="25"/>
        <v>0</v>
      </c>
      <c r="V124" s="56">
        <f t="shared" si="26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/>
      <c r="E125" s="301"/>
      <c r="F125" s="94">
        <f t="shared" si="19"/>
        <v>0</v>
      </c>
      <c r="G125" s="313"/>
      <c r="H125" s="176"/>
      <c r="I125" s="318">
        <f t="shared" si="20"/>
        <v>0</v>
      </c>
      <c r="J125" s="12">
        <v>0.6</v>
      </c>
      <c r="K125" s="152">
        <f t="shared" si="21"/>
        <v>0</v>
      </c>
      <c r="L125" s="114" t="s">
        <v>136</v>
      </c>
      <c r="O125" s="126">
        <v>0.37</v>
      </c>
      <c r="P125" s="52">
        <f t="shared" si="22"/>
        <v>0.6</v>
      </c>
      <c r="Q125" s="27">
        <f t="shared" si="23"/>
        <v>0</v>
      </c>
      <c r="R125" s="13">
        <f t="shared" si="27"/>
        <v>0</v>
      </c>
      <c r="S125" s="14">
        <f t="shared" si="24"/>
        <v>0</v>
      </c>
      <c r="U125" s="107">
        <f t="shared" si="25"/>
        <v>0</v>
      </c>
      <c r="V125" s="56">
        <f t="shared" si="26"/>
        <v>0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/>
      <c r="E126" s="301"/>
      <c r="F126" s="94">
        <f t="shared" si="19"/>
        <v>0</v>
      </c>
      <c r="G126" s="313"/>
      <c r="H126" s="176"/>
      <c r="I126" s="318">
        <f t="shared" si="20"/>
        <v>0</v>
      </c>
      <c r="J126" s="12">
        <v>0.3</v>
      </c>
      <c r="K126" s="152">
        <f t="shared" si="21"/>
        <v>0</v>
      </c>
      <c r="L126" s="114" t="s">
        <v>136</v>
      </c>
      <c r="O126" s="126">
        <v>0.1</v>
      </c>
      <c r="P126" s="52">
        <f t="shared" si="22"/>
        <v>0.3</v>
      </c>
      <c r="Q126" s="27">
        <f t="shared" si="23"/>
        <v>0</v>
      </c>
      <c r="R126" s="13">
        <f t="shared" si="27"/>
        <v>0</v>
      </c>
      <c r="S126" s="14">
        <f t="shared" si="24"/>
        <v>0</v>
      </c>
      <c r="U126" s="107">
        <f t="shared" si="25"/>
        <v>0</v>
      </c>
      <c r="V126" s="56">
        <f t="shared" si="26"/>
        <v>0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/>
      <c r="E127" s="301"/>
      <c r="F127" s="94">
        <f t="shared" si="19"/>
        <v>0</v>
      </c>
      <c r="G127" s="313"/>
      <c r="H127" s="176"/>
      <c r="I127" s="318">
        <f t="shared" si="20"/>
        <v>0</v>
      </c>
      <c r="J127" s="12">
        <v>1</v>
      </c>
      <c r="K127" s="152">
        <f t="shared" si="21"/>
        <v>0</v>
      </c>
      <c r="L127" s="114" t="s">
        <v>136</v>
      </c>
      <c r="O127" s="126">
        <v>0.42</v>
      </c>
      <c r="P127" s="52">
        <f t="shared" si="22"/>
        <v>1</v>
      </c>
      <c r="Q127" s="27">
        <f t="shared" si="23"/>
        <v>0</v>
      </c>
      <c r="R127" s="13">
        <f t="shared" si="27"/>
        <v>0</v>
      </c>
      <c r="S127" s="14">
        <f t="shared" si="24"/>
        <v>0</v>
      </c>
      <c r="U127" s="107">
        <f t="shared" si="25"/>
        <v>0</v>
      </c>
      <c r="V127" s="56">
        <f t="shared" si="26"/>
        <v>0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/>
      <c r="E128" s="301"/>
      <c r="F128" s="94">
        <f t="shared" si="19"/>
        <v>0</v>
      </c>
      <c r="G128" s="313"/>
      <c r="H128" s="176"/>
      <c r="I128" s="318">
        <f t="shared" si="20"/>
        <v>0</v>
      </c>
      <c r="J128" s="12">
        <v>3</v>
      </c>
      <c r="K128" s="152">
        <f t="shared" si="21"/>
        <v>0</v>
      </c>
      <c r="L128" s="114" t="s">
        <v>136</v>
      </c>
      <c r="O128" s="126">
        <v>1.62</v>
      </c>
      <c r="P128" s="52">
        <f t="shared" si="22"/>
        <v>3</v>
      </c>
      <c r="Q128" s="27">
        <f t="shared" si="23"/>
        <v>0</v>
      </c>
      <c r="R128" s="13">
        <f t="shared" si="27"/>
        <v>0</v>
      </c>
      <c r="S128" s="14">
        <f t="shared" si="24"/>
        <v>0</v>
      </c>
      <c r="U128" s="107">
        <f t="shared" si="25"/>
        <v>0</v>
      </c>
      <c r="V128" s="56">
        <f t="shared" si="26"/>
        <v>0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/>
      <c r="E129" s="301"/>
      <c r="F129" s="94">
        <f t="shared" si="19"/>
        <v>0</v>
      </c>
      <c r="G129" s="313"/>
      <c r="H129" s="176"/>
      <c r="I129" s="318">
        <f t="shared" si="20"/>
        <v>0</v>
      </c>
      <c r="J129" s="12">
        <v>1.8</v>
      </c>
      <c r="K129" s="152">
        <f t="shared" si="21"/>
        <v>0</v>
      </c>
      <c r="L129" s="114" t="s">
        <v>136</v>
      </c>
      <c r="O129" s="126">
        <v>0.73</v>
      </c>
      <c r="P129" s="52">
        <f t="shared" si="22"/>
        <v>1.8</v>
      </c>
      <c r="Q129" s="27">
        <f t="shared" si="23"/>
        <v>0</v>
      </c>
      <c r="R129" s="13">
        <f t="shared" si="27"/>
        <v>0</v>
      </c>
      <c r="S129" s="14">
        <f t="shared" si="24"/>
        <v>0</v>
      </c>
      <c r="U129" s="107">
        <f t="shared" si="25"/>
        <v>0</v>
      </c>
      <c r="V129" s="56">
        <f t="shared" si="26"/>
        <v>0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/>
      <c r="E130" s="301"/>
      <c r="F130" s="94">
        <f t="shared" si="19"/>
        <v>0</v>
      </c>
      <c r="G130" s="313"/>
      <c r="H130" s="176"/>
      <c r="I130" s="318">
        <f t="shared" si="20"/>
        <v>0</v>
      </c>
      <c r="J130" s="12">
        <v>0.5</v>
      </c>
      <c r="K130" s="152">
        <f t="shared" si="21"/>
        <v>0</v>
      </c>
      <c r="L130" s="114" t="s">
        <v>136</v>
      </c>
      <c r="O130" s="126">
        <v>0.23</v>
      </c>
      <c r="P130" s="52">
        <f t="shared" si="22"/>
        <v>0.5</v>
      </c>
      <c r="Q130" s="27">
        <f t="shared" si="23"/>
        <v>0</v>
      </c>
      <c r="R130" s="13">
        <f t="shared" si="27"/>
        <v>0</v>
      </c>
      <c r="S130" s="14">
        <f t="shared" si="24"/>
        <v>0</v>
      </c>
      <c r="U130" s="107">
        <f t="shared" si="25"/>
        <v>0</v>
      </c>
      <c r="V130" s="56">
        <f t="shared" si="26"/>
        <v>0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/>
      <c r="E131" s="301"/>
      <c r="F131" s="94">
        <f t="shared" si="19"/>
        <v>0</v>
      </c>
      <c r="G131" s="313"/>
      <c r="H131" s="176"/>
      <c r="I131" s="318">
        <f t="shared" si="20"/>
        <v>0</v>
      </c>
      <c r="J131" s="12">
        <v>0.8</v>
      </c>
      <c r="K131" s="152">
        <f t="shared" si="21"/>
        <v>0</v>
      </c>
      <c r="L131" s="114" t="s">
        <v>136</v>
      </c>
      <c r="O131" s="126">
        <v>0.41</v>
      </c>
      <c r="P131" s="52">
        <f t="shared" si="22"/>
        <v>0.8</v>
      </c>
      <c r="Q131" s="27">
        <f t="shared" si="23"/>
        <v>0</v>
      </c>
      <c r="R131" s="13">
        <f t="shared" si="27"/>
        <v>0</v>
      </c>
      <c r="S131" s="14">
        <f t="shared" si="24"/>
        <v>0</v>
      </c>
      <c r="U131" s="107">
        <f t="shared" si="25"/>
        <v>0</v>
      </c>
      <c r="V131" s="56">
        <f t="shared" si="26"/>
        <v>0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/>
      <c r="E132" s="301"/>
      <c r="F132" s="94">
        <f t="shared" si="19"/>
        <v>0</v>
      </c>
      <c r="G132" s="313"/>
      <c r="H132" s="176"/>
      <c r="I132" s="318">
        <f t="shared" si="20"/>
        <v>0</v>
      </c>
      <c r="J132" s="12">
        <v>0.6</v>
      </c>
      <c r="K132" s="152">
        <f t="shared" si="21"/>
        <v>0</v>
      </c>
      <c r="L132" s="114" t="s">
        <v>136</v>
      </c>
      <c r="O132" s="126">
        <v>0.3</v>
      </c>
      <c r="P132" s="52">
        <f t="shared" si="22"/>
        <v>0.6</v>
      </c>
      <c r="Q132" s="27">
        <f t="shared" si="23"/>
        <v>0</v>
      </c>
      <c r="R132" s="13">
        <f t="shared" si="27"/>
        <v>0</v>
      </c>
      <c r="S132" s="14">
        <f t="shared" si="24"/>
        <v>0</v>
      </c>
      <c r="U132" s="107">
        <f t="shared" si="25"/>
        <v>0</v>
      </c>
      <c r="V132" s="56">
        <f t="shared" si="26"/>
        <v>0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/>
      <c r="E133" s="301"/>
      <c r="F133" s="94">
        <f t="shared" si="19"/>
        <v>0</v>
      </c>
      <c r="G133" s="313"/>
      <c r="H133" s="176"/>
      <c r="I133" s="318">
        <f t="shared" si="20"/>
        <v>0</v>
      </c>
      <c r="J133" s="12">
        <v>0.1</v>
      </c>
      <c r="K133" s="152">
        <f t="shared" si="21"/>
        <v>0</v>
      </c>
      <c r="L133" s="114" t="s">
        <v>136</v>
      </c>
      <c r="O133" s="125">
        <v>5.1999999999999998E-2</v>
      </c>
      <c r="P133" s="52">
        <f t="shared" si="22"/>
        <v>0.1</v>
      </c>
      <c r="Q133" s="27">
        <f t="shared" si="23"/>
        <v>0</v>
      </c>
      <c r="R133" s="13">
        <f t="shared" si="27"/>
        <v>0</v>
      </c>
      <c r="S133" s="14">
        <f t="shared" si="24"/>
        <v>0</v>
      </c>
      <c r="U133" s="107">
        <f t="shared" si="25"/>
        <v>0</v>
      </c>
      <c r="V133" s="56">
        <f t="shared" si="26"/>
        <v>0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/>
      <c r="E134" s="301"/>
      <c r="F134" s="94">
        <f t="shared" si="19"/>
        <v>0</v>
      </c>
      <c r="G134" s="313"/>
      <c r="H134" s="176"/>
      <c r="I134" s="318">
        <f t="shared" si="20"/>
        <v>0</v>
      </c>
      <c r="J134" s="12">
        <v>0.6</v>
      </c>
      <c r="K134" s="152">
        <f t="shared" si="21"/>
        <v>0</v>
      </c>
      <c r="L134" s="114" t="s">
        <v>136</v>
      </c>
      <c r="O134" s="126">
        <v>0.37</v>
      </c>
      <c r="P134" s="52">
        <f t="shared" si="22"/>
        <v>0.6</v>
      </c>
      <c r="Q134" s="27">
        <f t="shared" si="23"/>
        <v>0</v>
      </c>
      <c r="R134" s="13">
        <f t="shared" si="27"/>
        <v>0</v>
      </c>
      <c r="S134" s="14">
        <f t="shared" si="24"/>
        <v>0</v>
      </c>
      <c r="U134" s="107">
        <f t="shared" si="25"/>
        <v>0</v>
      </c>
      <c r="V134" s="56">
        <f t="shared" si="26"/>
        <v>0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/>
      <c r="E135" s="301"/>
      <c r="F135" s="94">
        <f t="shared" si="19"/>
        <v>0</v>
      </c>
      <c r="G135" s="313"/>
      <c r="H135" s="176"/>
      <c r="I135" s="318">
        <f t="shared" si="20"/>
        <v>0</v>
      </c>
      <c r="J135" s="12">
        <v>0.9</v>
      </c>
      <c r="K135" s="152">
        <f t="shared" si="21"/>
        <v>0</v>
      </c>
      <c r="L135" s="114" t="s">
        <v>136</v>
      </c>
      <c r="O135" s="126">
        <v>0.54</v>
      </c>
      <c r="P135" s="52">
        <f t="shared" si="22"/>
        <v>0.9</v>
      </c>
      <c r="Q135" s="27">
        <f t="shared" si="23"/>
        <v>0</v>
      </c>
      <c r="R135" s="13">
        <f t="shared" si="27"/>
        <v>0</v>
      </c>
      <c r="S135" s="14">
        <f t="shared" si="24"/>
        <v>0</v>
      </c>
      <c r="U135" s="107">
        <f t="shared" si="25"/>
        <v>0</v>
      </c>
      <c r="V135" s="56">
        <f t="shared" si="26"/>
        <v>0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/>
      <c r="E136" s="304"/>
      <c r="F136" s="94">
        <f t="shared" si="19"/>
        <v>0</v>
      </c>
      <c r="G136" s="313"/>
      <c r="H136" s="95"/>
      <c r="I136" s="318">
        <f t="shared" si="20"/>
        <v>0</v>
      </c>
      <c r="J136" s="12">
        <v>0.7</v>
      </c>
      <c r="K136" s="152">
        <f t="shared" si="21"/>
        <v>0</v>
      </c>
      <c r="L136" s="114" t="s">
        <v>136</v>
      </c>
      <c r="O136" s="126">
        <v>0.3</v>
      </c>
      <c r="P136" s="52">
        <f t="shared" si="22"/>
        <v>0.7</v>
      </c>
      <c r="Q136" s="27">
        <f t="shared" si="23"/>
        <v>0</v>
      </c>
      <c r="R136" s="13">
        <f t="shared" si="27"/>
        <v>0</v>
      </c>
      <c r="S136" s="14">
        <f t="shared" si="24"/>
        <v>0</v>
      </c>
      <c r="U136" s="107">
        <f t="shared" si="25"/>
        <v>0</v>
      </c>
      <c r="V136" s="56">
        <f t="shared" si="26"/>
        <v>0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9"/>
        <v>0</v>
      </c>
      <c r="G137" s="313"/>
      <c r="H137" s="176"/>
      <c r="I137" s="318">
        <f t="shared" si="20"/>
        <v>0</v>
      </c>
      <c r="J137" s="12">
        <v>0.6</v>
      </c>
      <c r="K137" s="152">
        <f t="shared" si="21"/>
        <v>0</v>
      </c>
      <c r="L137" s="114" t="s">
        <v>136</v>
      </c>
      <c r="O137" s="126">
        <v>0.27</v>
      </c>
      <c r="P137" s="52">
        <f t="shared" si="22"/>
        <v>0.6</v>
      </c>
      <c r="Q137" s="27">
        <f t="shared" si="23"/>
        <v>0</v>
      </c>
      <c r="R137" s="13">
        <f t="shared" si="27"/>
        <v>0</v>
      </c>
      <c r="S137" s="14">
        <f t="shared" si="24"/>
        <v>0</v>
      </c>
      <c r="U137" s="107">
        <f t="shared" si="25"/>
        <v>0</v>
      </c>
      <c r="V137" s="56">
        <f t="shared" si="26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9"/>
        <v>0</v>
      </c>
      <c r="G138" s="313"/>
      <c r="H138" s="176"/>
      <c r="I138" s="318">
        <f t="shared" si="20"/>
        <v>0</v>
      </c>
      <c r="J138" s="12"/>
      <c r="K138" s="152">
        <f t="shared" si="21"/>
        <v>0</v>
      </c>
      <c r="O138" s="126"/>
      <c r="P138" s="52">
        <f t="shared" si="22"/>
        <v>0</v>
      </c>
      <c r="Q138" s="27">
        <f t="shared" si="23"/>
        <v>0</v>
      </c>
      <c r="R138" s="13">
        <f t="shared" si="27"/>
        <v>0</v>
      </c>
      <c r="S138" s="14">
        <f t="shared" si="24"/>
        <v>0</v>
      </c>
      <c r="U138" s="107">
        <f t="shared" si="25"/>
        <v>0</v>
      </c>
      <c r="V138" s="56">
        <f t="shared" si="26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9"/>
        <v>0</v>
      </c>
      <c r="G139" s="313"/>
      <c r="H139" s="176"/>
      <c r="I139" s="318">
        <f t="shared" si="20"/>
        <v>0</v>
      </c>
      <c r="J139" s="12"/>
      <c r="K139" s="152">
        <f t="shared" si="21"/>
        <v>0</v>
      </c>
      <c r="O139" s="126"/>
      <c r="P139" s="52">
        <f t="shared" si="22"/>
        <v>0</v>
      </c>
      <c r="Q139" s="27">
        <f t="shared" si="23"/>
        <v>0</v>
      </c>
      <c r="R139" s="13">
        <f t="shared" si="27"/>
        <v>0</v>
      </c>
      <c r="S139" s="14">
        <f t="shared" si="24"/>
        <v>0</v>
      </c>
      <c r="U139" s="107">
        <f t="shared" si="25"/>
        <v>0</v>
      </c>
      <c r="V139" s="56">
        <f t="shared" si="26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9"/>
        <v>0</v>
      </c>
      <c r="G140" s="313"/>
      <c r="H140" s="176"/>
      <c r="I140" s="318">
        <f t="shared" si="20"/>
        <v>0</v>
      </c>
      <c r="J140" s="12"/>
      <c r="K140" s="152">
        <f t="shared" si="21"/>
        <v>0</v>
      </c>
      <c r="O140" s="126"/>
      <c r="P140" s="52">
        <f t="shared" si="22"/>
        <v>0</v>
      </c>
      <c r="Q140" s="27">
        <f t="shared" si="23"/>
        <v>0</v>
      </c>
      <c r="R140" s="13">
        <f t="shared" si="27"/>
        <v>0</v>
      </c>
      <c r="S140" s="14">
        <f t="shared" si="24"/>
        <v>0</v>
      </c>
      <c r="U140" s="107">
        <f t="shared" si="25"/>
        <v>0</v>
      </c>
      <c r="V140" s="56">
        <f t="shared" si="26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9"/>
        <v>0</v>
      </c>
      <c r="G141" s="313"/>
      <c r="H141" s="176"/>
      <c r="I141" s="318">
        <f t="shared" si="20"/>
        <v>0</v>
      </c>
      <c r="J141" s="12"/>
      <c r="K141" s="152">
        <f t="shared" si="21"/>
        <v>0</v>
      </c>
      <c r="O141" s="126"/>
      <c r="P141" s="52">
        <f t="shared" si="22"/>
        <v>0</v>
      </c>
      <c r="Q141" s="27">
        <f t="shared" si="23"/>
        <v>0</v>
      </c>
      <c r="R141" s="13">
        <f t="shared" si="27"/>
        <v>0</v>
      </c>
      <c r="S141" s="14">
        <f t="shared" si="24"/>
        <v>0</v>
      </c>
      <c r="U141" s="107">
        <f t="shared" si="25"/>
        <v>0</v>
      </c>
      <c r="V141" s="56">
        <f t="shared" si="26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9"/>
        <v>0</v>
      </c>
      <c r="G142" s="314"/>
      <c r="H142" s="176"/>
      <c r="I142" s="319">
        <f t="shared" si="20"/>
        <v>0</v>
      </c>
      <c r="J142" s="18"/>
      <c r="K142" s="156">
        <f t="shared" si="21"/>
        <v>0</v>
      </c>
      <c r="O142" s="126"/>
      <c r="P142" s="52">
        <f t="shared" si="22"/>
        <v>0</v>
      </c>
      <c r="Q142" s="27">
        <f t="shared" si="23"/>
        <v>0</v>
      </c>
      <c r="R142" s="13">
        <f t="shared" si="27"/>
        <v>0</v>
      </c>
      <c r="S142" s="14">
        <f t="shared" si="24"/>
        <v>0</v>
      </c>
      <c r="U142" s="108">
        <f t="shared" si="25"/>
        <v>0</v>
      </c>
      <c r="V142" s="56">
        <f t="shared" si="26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5"/>
        <v>0</v>
      </c>
      <c r="V143" s="59">
        <f t="shared" si="26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0</v>
      </c>
      <c r="G144" s="69">
        <f>SUM(G117:G142)</f>
        <v>0</v>
      </c>
      <c r="J144" s="3" t="s">
        <v>3</v>
      </c>
      <c r="K144" s="157">
        <f>SUM(K117:K142)</f>
        <v>0</v>
      </c>
      <c r="P144" s="129" t="s">
        <v>3</v>
      </c>
      <c r="Q144" s="31">
        <f>SUM(Q117:Q142)</f>
        <v>0</v>
      </c>
      <c r="R144" s="24">
        <f>SUM(R117:R142)</f>
        <v>0</v>
      </c>
      <c r="S144" s="25">
        <f>SUM(S117:S142)</f>
        <v>0</v>
      </c>
      <c r="U144" s="110" t="s">
        <v>146</v>
      </c>
      <c r="V144" s="60">
        <f>SUM(V117:V142)</f>
        <v>0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506" t="s">
        <v>6</v>
      </c>
      <c r="E147" s="507"/>
      <c r="F147" s="180"/>
      <c r="G147" s="62"/>
      <c r="H147" s="64"/>
      <c r="I147" s="186" t="s">
        <v>4</v>
      </c>
      <c r="J147" s="182">
        <f>K55</f>
        <v>0</v>
      </c>
      <c r="K147" s="40"/>
      <c r="N147" s="41"/>
      <c r="O147" s="127"/>
      <c r="P147" s="133" t="s">
        <v>126</v>
      </c>
      <c r="Q147" s="32">
        <f>Q55</f>
        <v>0</v>
      </c>
      <c r="R147" s="32">
        <f>R55</f>
        <v>0</v>
      </c>
      <c r="S147" s="32">
        <f>S55</f>
        <v>0</v>
      </c>
      <c r="U147" s="112" t="s">
        <v>4</v>
      </c>
      <c r="V147" s="60">
        <f>V55</f>
        <v>0</v>
      </c>
    </row>
    <row r="148" spans="1:23" ht="18" customHeight="1" thickTop="1" thickBot="1" x14ac:dyDescent="0.3">
      <c r="D148" s="506" t="s">
        <v>7</v>
      </c>
      <c r="E148" s="507"/>
      <c r="F148" s="181"/>
      <c r="G148" s="62"/>
      <c r="H148" s="64"/>
      <c r="I148" s="186" t="s">
        <v>5</v>
      </c>
      <c r="J148" s="182">
        <f>K107</f>
        <v>0</v>
      </c>
      <c r="K148" s="40"/>
      <c r="N148" s="41"/>
      <c r="O148" s="127"/>
      <c r="P148" s="134" t="s">
        <v>127</v>
      </c>
      <c r="Q148" s="33">
        <f>Q107</f>
        <v>0</v>
      </c>
      <c r="R148" s="33">
        <f>R107</f>
        <v>0</v>
      </c>
      <c r="S148" s="33">
        <f>S107</f>
        <v>0</v>
      </c>
      <c r="U148" s="112" t="s">
        <v>5</v>
      </c>
      <c r="V148" s="60">
        <f>V107</f>
        <v>0</v>
      </c>
    </row>
    <row r="149" spans="1:23" ht="18" customHeight="1" thickTop="1" thickBot="1" x14ac:dyDescent="0.3">
      <c r="D149" s="506" t="s">
        <v>8</v>
      </c>
      <c r="E149" s="507"/>
      <c r="F149" s="181"/>
      <c r="G149" s="62"/>
      <c r="H149" s="64"/>
      <c r="I149" s="186" t="s">
        <v>123</v>
      </c>
      <c r="J149" s="182">
        <f>K144</f>
        <v>0</v>
      </c>
      <c r="K149" s="40"/>
      <c r="N149" s="41"/>
      <c r="O149" s="127"/>
      <c r="P149" s="135" t="s">
        <v>128</v>
      </c>
      <c r="Q149" s="34">
        <f>Q144</f>
        <v>0</v>
      </c>
      <c r="R149" s="34">
        <f>R144</f>
        <v>0</v>
      </c>
      <c r="S149" s="34">
        <f>S144</f>
        <v>0</v>
      </c>
      <c r="U149" s="112" t="s">
        <v>123</v>
      </c>
      <c r="V149" s="60">
        <f>V144</f>
        <v>0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0</v>
      </c>
      <c r="G151" s="62"/>
      <c r="H151" s="64"/>
      <c r="I151" s="101" t="s">
        <v>125</v>
      </c>
      <c r="J151" s="183">
        <f>SUM(J147:J149)</f>
        <v>0</v>
      </c>
      <c r="K151" s="40"/>
      <c r="N151" s="28"/>
      <c r="O151" s="128"/>
      <c r="P151" s="136" t="s">
        <v>125</v>
      </c>
      <c r="Q151" s="35">
        <f>SUM(Q147:Q149)</f>
        <v>0</v>
      </c>
      <c r="R151" s="35">
        <f>SUM(R147:R149)</f>
        <v>0</v>
      </c>
      <c r="S151" s="36">
        <f>SUM(S147:S149)</f>
        <v>0</v>
      </c>
      <c r="U151" s="113" t="s">
        <v>125</v>
      </c>
      <c r="V151" s="60">
        <f>SUM(V147:V149)</f>
        <v>0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0</v>
      </c>
      <c r="R153" s="132">
        <f>R151-G151</f>
        <v>0</v>
      </c>
      <c r="S153" s="132">
        <f>S151-H151</f>
        <v>0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0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512"/>
      <c r="E156" s="513"/>
      <c r="F156" s="104"/>
      <c r="G156" s="105"/>
    </row>
    <row r="157" spans="1:23" ht="17.100000000000001" customHeight="1" thickTop="1" thickBot="1" x14ac:dyDescent="0.3">
      <c r="C157" s="66"/>
      <c r="D157" s="514"/>
      <c r="E157" s="514"/>
    </row>
    <row r="158" spans="1:23" ht="17.100000000000001" customHeight="1" thickTop="1" thickBot="1" x14ac:dyDescent="0.3">
      <c r="C158" s="66" t="s">
        <v>132</v>
      </c>
      <c r="D158" s="515">
        <f>D156-J154</f>
        <v>0</v>
      </c>
      <c r="E158" s="516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customSheetViews>
    <customSheetView guid="{32919E7A-4AC7-4E07-89D3-743AB204779D}" showGridLines="0" zeroValues="0" hiddenRows="1" hiddenColumns="1">
      <selection activeCell="F3" sqref="F3"/>
      <pageMargins left="0" right="0" top="0" bottom="0" header="0" footer="0"/>
      <pageSetup paperSize="9" orientation="portrait" r:id="rId1"/>
    </customSheetView>
    <customSheetView guid="{F21013EB-50BA-4D3E-A8C7-919544C5B58E}" showPageBreaks="1" showGridLines="0" zeroValues="0">
      <selection activeCell="D32" sqref="D32"/>
      <pageMargins left="0" right="0" top="0" bottom="0" header="0" footer="0"/>
      <pageSetup paperSize="9" orientation="portrait" r:id="rId2"/>
    </customSheetView>
  </customSheetViews>
  <mergeCells count="60">
    <mergeCell ref="D156:E156"/>
    <mergeCell ref="D157:E157"/>
    <mergeCell ref="D158:E158"/>
    <mergeCell ref="R115:R116"/>
    <mergeCell ref="D149:E149"/>
    <mergeCell ref="S115:S116"/>
    <mergeCell ref="G115:G116"/>
    <mergeCell ref="I115:I116"/>
    <mergeCell ref="J115:J116"/>
    <mergeCell ref="K115:K116"/>
    <mergeCell ref="O115:O116"/>
    <mergeCell ref="F63:F64"/>
    <mergeCell ref="R63:R64"/>
    <mergeCell ref="D148:E148"/>
    <mergeCell ref="D147:E147"/>
    <mergeCell ref="P115:P116"/>
    <mergeCell ref="Q115:Q116"/>
    <mergeCell ref="K63:K64"/>
    <mergeCell ref="O63:O64"/>
    <mergeCell ref="B115:B116"/>
    <mergeCell ref="C115:C116"/>
    <mergeCell ref="D115:D116"/>
    <mergeCell ref="E115:E116"/>
    <mergeCell ref="F115:F116"/>
    <mergeCell ref="U115:U116"/>
    <mergeCell ref="V115:V116"/>
    <mergeCell ref="S11:S12"/>
    <mergeCell ref="B63:B64"/>
    <mergeCell ref="C63:C64"/>
    <mergeCell ref="D63:D64"/>
    <mergeCell ref="E63:E64"/>
    <mergeCell ref="B11:B12"/>
    <mergeCell ref="P63:P64"/>
    <mergeCell ref="Q63:Q64"/>
    <mergeCell ref="P11:P12"/>
    <mergeCell ref="Q11:Q12"/>
    <mergeCell ref="C11:C12"/>
    <mergeCell ref="D11:D12"/>
    <mergeCell ref="E11:E12"/>
    <mergeCell ref="G63:G64"/>
    <mergeCell ref="O1:R1"/>
    <mergeCell ref="P2:Q2"/>
    <mergeCell ref="F11:F12"/>
    <mergeCell ref="G11:G12"/>
    <mergeCell ref="I11:I12"/>
    <mergeCell ref="J11:J12"/>
    <mergeCell ref="K11:K12"/>
    <mergeCell ref="O11:O12"/>
    <mergeCell ref="R11:R12"/>
    <mergeCell ref="H5:J5"/>
    <mergeCell ref="G1:I1"/>
    <mergeCell ref="H7:I7"/>
    <mergeCell ref="U11:U12"/>
    <mergeCell ref="V11:V12"/>
    <mergeCell ref="U63:U64"/>
    <mergeCell ref="V63:V64"/>
    <mergeCell ref="I63:I64"/>
    <mergeCell ref="J63:J64"/>
    <mergeCell ref="S63:S64"/>
    <mergeCell ref="L11:L12"/>
  </mergeCells>
  <conditionalFormatting sqref="D156:E156">
    <cfRule type="dataBar" priority="14">
      <dataBar>
        <cfvo type="min"/>
        <cfvo type="max"/>
        <color rgb="FFD6007B"/>
      </dataBar>
    </cfRule>
  </conditionalFormatting>
  <conditionalFormatting sqref="D158:E158">
    <cfRule type="cellIs" dxfId="34" priority="10" operator="greaterThan">
      <formula>0.0001</formula>
    </cfRule>
    <cfRule type="cellIs" dxfId="33" priority="11" operator="lessThan">
      <formula>-0.001</formula>
    </cfRule>
    <cfRule type="iconSet" priority="12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32" priority="5">
      <formula>INDIRECT("'"&amp;TRIM(RIGHT(SUBSTITUTE(CELL("filename",A13),"]","   "),3))+1&amp;"'!D"&amp;ROW(G13))&lt;&gt;G13</formula>
    </cfRule>
  </conditionalFormatting>
  <conditionalFormatting sqref="D13:D53 D65:D105 D117:D142">
    <cfRule type="expression" dxfId="31" priority="1">
      <formula>INDIRECT("'"&amp;TRIM(RIGHT(SUBSTITUTE(CELL("filename",A13),"]","   "),3))-1&amp;"'!G"&amp;ROW(G13))&lt;&gt;D13</formula>
    </cfRule>
  </conditionalFormatting>
  <dataValidations disablePrompts="1" count="2">
    <dataValidation type="list" allowBlank="1" sqref="H2:J2" xr:uid="{00000000-0002-0000-0100-000000000000}">
      <formula1>$N$1:$N$3</formula1>
    </dataValidation>
    <dataValidation type="list" allowBlank="1" sqref="H5:J5" xr:uid="{00000000-0002-0000-0100-000001000000}">
      <formula1>$N$1:$N$4</formula1>
    </dataValidation>
  </dataValidations>
  <pageMargins left="0" right="0" top="0" bottom="0" header="0" footer="0"/>
  <pageSetup paperSize="9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05ABDB6-1F7F-44D7-AD19-CAF916C5BF4D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lač">
    <tabColor rgb="FF0000FF"/>
  </sheetPr>
  <dimension ref="A1:L169"/>
  <sheetViews>
    <sheetView showZeros="0" view="pageLayout" zoomScaleNormal="100" workbookViewId="0">
      <selection activeCell="C163" sqref="C163"/>
    </sheetView>
  </sheetViews>
  <sheetFormatPr defaultRowHeight="15" x14ac:dyDescent="0.25"/>
  <cols>
    <col min="1" max="1" width="0.5703125" customWidth="1"/>
    <col min="2" max="2" width="4.85546875" customWidth="1"/>
    <col min="3" max="3" width="20.7109375" customWidth="1"/>
    <col min="4" max="5" width="8.28515625" customWidth="1"/>
    <col min="6" max="6" width="11.7109375" customWidth="1"/>
    <col min="7" max="7" width="8.28515625" customWidth="1"/>
    <col min="8" max="8" width="1.7109375" customWidth="1"/>
    <col min="9" max="9" width="9.7109375" customWidth="1"/>
    <col min="10" max="11" width="11.7109375" customWidth="1"/>
    <col min="12" max="12" width="3" customWidth="1"/>
  </cols>
  <sheetData>
    <row r="1" spans="1:12" ht="18" customHeight="1" x14ac:dyDescent="0.25">
      <c r="A1" s="41"/>
      <c r="B1" s="81"/>
      <c r="C1" s="208"/>
      <c r="D1" s="209" t="s">
        <v>245</v>
      </c>
      <c r="E1" s="209"/>
      <c r="F1" s="209"/>
      <c r="G1" s="525"/>
      <c r="H1" s="525"/>
      <c r="I1" s="525"/>
      <c r="J1" s="210" t="s">
        <v>253</v>
      </c>
      <c r="K1" s="211"/>
      <c r="L1" s="116"/>
    </row>
    <row r="2" spans="1:12" ht="16.350000000000001" customHeight="1" x14ac:dyDescent="0.25">
      <c r="A2" s="41"/>
      <c r="B2" s="212"/>
      <c r="C2" s="64"/>
      <c r="D2" s="71"/>
      <c r="E2" s="71"/>
      <c r="F2" s="71"/>
      <c r="G2" s="71"/>
      <c r="H2" s="179"/>
      <c r="I2" s="179"/>
      <c r="J2" s="179"/>
      <c r="K2" s="21"/>
      <c r="L2" s="213"/>
    </row>
    <row r="3" spans="1:12" ht="16.350000000000001" customHeight="1" x14ac:dyDescent="0.25">
      <c r="A3" s="41"/>
      <c r="B3" s="212"/>
      <c r="C3" s="64"/>
      <c r="D3" s="71"/>
      <c r="E3" s="71"/>
      <c r="F3" s="71"/>
      <c r="G3" s="71"/>
      <c r="H3" s="178"/>
      <c r="I3" s="178"/>
      <c r="J3" s="214"/>
      <c r="K3" s="21"/>
      <c r="L3" s="213"/>
    </row>
    <row r="4" spans="1:12" ht="5.0999999999999996" customHeight="1" x14ac:dyDescent="0.25">
      <c r="A4" s="41"/>
      <c r="B4" s="212"/>
      <c r="C4" s="64"/>
      <c r="D4" s="71"/>
      <c r="E4" s="71"/>
      <c r="F4" s="71"/>
      <c r="G4" s="71"/>
      <c r="H4" s="71"/>
      <c r="I4" s="215"/>
      <c r="J4" s="21"/>
      <c r="K4" s="21"/>
      <c r="L4" s="213"/>
    </row>
    <row r="5" spans="1:12" ht="16.350000000000001" customHeight="1" x14ac:dyDescent="0.25">
      <c r="A5" s="41"/>
      <c r="B5" s="212"/>
      <c r="C5" s="64"/>
      <c r="D5" s="71"/>
      <c r="E5" s="71"/>
      <c r="F5" s="71"/>
      <c r="G5" s="216" t="s">
        <v>88</v>
      </c>
      <c r="H5" s="499"/>
      <c r="I5" s="499"/>
      <c r="J5" s="499"/>
      <c r="K5" s="21"/>
      <c r="L5" s="213"/>
    </row>
    <row r="6" spans="1:12" ht="5.0999999999999996" customHeight="1" x14ac:dyDescent="0.25">
      <c r="A6" s="41"/>
      <c r="B6" s="212"/>
      <c r="C6" s="64"/>
      <c r="D6" s="71"/>
      <c r="E6" s="71"/>
      <c r="F6" s="71"/>
      <c r="G6" s="146"/>
      <c r="H6" s="146"/>
      <c r="I6" s="146"/>
      <c r="J6" s="217"/>
      <c r="K6" s="21"/>
      <c r="L6" s="213"/>
    </row>
    <row r="7" spans="1:12" ht="16.350000000000001" customHeight="1" x14ac:dyDescent="0.25">
      <c r="A7" s="41"/>
      <c r="B7" s="212"/>
      <c r="C7" s="64"/>
      <c r="D7" s="71"/>
      <c r="E7" s="71"/>
      <c r="F7" s="71"/>
      <c r="G7" s="216" t="s">
        <v>89</v>
      </c>
      <c r="H7" s="501"/>
      <c r="I7" s="501"/>
      <c r="J7" s="218" t="s">
        <v>253</v>
      </c>
      <c r="K7" s="21"/>
      <c r="L7" s="213"/>
    </row>
    <row r="8" spans="1:12" ht="5.0999999999999996" customHeight="1" x14ac:dyDescent="0.25">
      <c r="A8" s="41"/>
      <c r="B8" s="212"/>
      <c r="C8" s="64"/>
      <c r="D8" s="71"/>
      <c r="E8" s="71"/>
      <c r="F8" s="71"/>
      <c r="G8" s="71"/>
      <c r="H8" s="71"/>
      <c r="I8" s="215"/>
      <c r="J8" s="21"/>
      <c r="K8" s="21"/>
      <c r="L8" s="213"/>
    </row>
    <row r="9" spans="1:12" ht="15.95" customHeight="1" x14ac:dyDescent="0.25">
      <c r="A9" s="41"/>
      <c r="B9" s="212"/>
      <c r="C9" s="64"/>
      <c r="D9" s="71"/>
      <c r="E9" s="71"/>
      <c r="F9" s="71"/>
      <c r="G9" s="71"/>
      <c r="H9" s="71"/>
      <c r="I9" s="215"/>
      <c r="J9" s="21"/>
      <c r="K9" s="21"/>
      <c r="L9" s="213"/>
    </row>
    <row r="10" spans="1:12" ht="3.75" customHeight="1" thickBot="1" x14ac:dyDescent="0.3">
      <c r="A10" s="41"/>
      <c r="B10" s="81"/>
      <c r="C10" s="64" t="s">
        <v>4</v>
      </c>
      <c r="D10" s="219"/>
      <c r="E10" s="71"/>
      <c r="F10" s="71"/>
      <c r="G10" s="71"/>
      <c r="H10" s="71"/>
      <c r="I10" s="71"/>
      <c r="J10" s="21"/>
      <c r="K10" s="21"/>
      <c r="L10" s="116"/>
    </row>
    <row r="11" spans="1:12" ht="17.25" customHeight="1" x14ac:dyDescent="0.25">
      <c r="A11" s="220"/>
      <c r="B11" s="522" t="s">
        <v>0</v>
      </c>
      <c r="C11" s="522" t="s">
        <v>2</v>
      </c>
      <c r="D11" s="522" t="s">
        <v>1</v>
      </c>
      <c r="E11" s="522" t="s">
        <v>15</v>
      </c>
      <c r="F11" s="526" t="s">
        <v>14</v>
      </c>
      <c r="G11" s="522" t="s">
        <v>87</v>
      </c>
      <c r="H11" s="72"/>
      <c r="I11" s="522" t="s">
        <v>13</v>
      </c>
      <c r="J11" s="522" t="s">
        <v>18</v>
      </c>
      <c r="K11" s="522" t="s">
        <v>19</v>
      </c>
      <c r="L11" s="524" t="s">
        <v>134</v>
      </c>
    </row>
    <row r="12" spans="1:12" ht="16.5" customHeight="1" thickBot="1" x14ac:dyDescent="0.3">
      <c r="A12" s="220"/>
      <c r="B12" s="523"/>
      <c r="C12" s="523"/>
      <c r="D12" s="523"/>
      <c r="E12" s="523"/>
      <c r="F12" s="527"/>
      <c r="G12" s="523"/>
      <c r="H12" s="72"/>
      <c r="I12" s="523"/>
      <c r="J12" s="523"/>
      <c r="K12" s="523"/>
      <c r="L12" s="524"/>
    </row>
    <row r="13" spans="1:12" ht="16.350000000000001" customHeight="1" x14ac:dyDescent="0.25">
      <c r="A13" s="221"/>
      <c r="B13" s="222" t="s">
        <v>20</v>
      </c>
      <c r="C13" s="223" t="s">
        <v>173</v>
      </c>
      <c r="D13" s="224"/>
      <c r="E13" s="261"/>
      <c r="F13" s="73">
        <f t="shared" ref="F13:F53" si="0">D13+E13</f>
        <v>0</v>
      </c>
      <c r="G13" s="265"/>
      <c r="H13" s="176"/>
      <c r="I13" s="225">
        <f t="shared" ref="I13:I53" si="1">D13+E13-G13</f>
        <v>0</v>
      </c>
      <c r="J13" s="226">
        <v>2</v>
      </c>
      <c r="K13" s="266">
        <f>I13*J13</f>
        <v>0</v>
      </c>
      <c r="L13" s="116" t="s">
        <v>135</v>
      </c>
    </row>
    <row r="14" spans="1:12" ht="16.350000000000001" customHeight="1" x14ac:dyDescent="0.25">
      <c r="A14" s="221"/>
      <c r="B14" s="227" t="s">
        <v>21</v>
      </c>
      <c r="C14" s="228" t="s">
        <v>263</v>
      </c>
      <c r="D14" s="224"/>
      <c r="E14" s="262"/>
      <c r="F14" s="73">
        <f t="shared" si="0"/>
        <v>0</v>
      </c>
      <c r="G14" s="262"/>
      <c r="H14" s="176"/>
      <c r="I14" s="225">
        <f t="shared" si="1"/>
        <v>0</v>
      </c>
      <c r="J14" s="229">
        <v>2</v>
      </c>
      <c r="K14" s="267">
        <f t="shared" ref="K14:K53" si="2">I14*J14</f>
        <v>0</v>
      </c>
      <c r="L14" s="116" t="s">
        <v>135</v>
      </c>
    </row>
    <row r="15" spans="1:12" ht="16.350000000000001" customHeight="1" x14ac:dyDescent="0.25">
      <c r="A15" s="221"/>
      <c r="B15" s="227" t="s">
        <v>22</v>
      </c>
      <c r="C15" s="228" t="s">
        <v>174</v>
      </c>
      <c r="D15" s="224"/>
      <c r="E15" s="262"/>
      <c r="F15" s="73">
        <f t="shared" si="0"/>
        <v>0</v>
      </c>
      <c r="G15" s="262"/>
      <c r="H15" s="176"/>
      <c r="I15" s="225">
        <f t="shared" si="1"/>
        <v>0</v>
      </c>
      <c r="J15" s="230">
        <v>2.6</v>
      </c>
      <c r="K15" s="267">
        <f t="shared" si="2"/>
        <v>0</v>
      </c>
      <c r="L15" s="116" t="s">
        <v>135</v>
      </c>
    </row>
    <row r="16" spans="1:12" ht="16.350000000000001" customHeight="1" x14ac:dyDescent="0.25">
      <c r="A16" s="221"/>
      <c r="B16" s="227" t="s">
        <v>23</v>
      </c>
      <c r="C16" s="228"/>
      <c r="D16" s="224"/>
      <c r="E16" s="262"/>
      <c r="F16" s="73">
        <f t="shared" si="0"/>
        <v>0</v>
      </c>
      <c r="G16" s="262"/>
      <c r="H16" s="176"/>
      <c r="I16" s="225">
        <f t="shared" si="1"/>
        <v>0</v>
      </c>
      <c r="J16" s="231"/>
      <c r="K16" s="267">
        <f t="shared" si="2"/>
        <v>0</v>
      </c>
      <c r="L16" s="116"/>
    </row>
    <row r="17" spans="1:12" ht="16.350000000000001" customHeight="1" x14ac:dyDescent="0.25">
      <c r="A17" s="221"/>
      <c r="B17" s="227" t="s">
        <v>24</v>
      </c>
      <c r="C17" s="228" t="s">
        <v>175</v>
      </c>
      <c r="D17" s="224"/>
      <c r="E17" s="262"/>
      <c r="F17" s="74">
        <f t="shared" si="0"/>
        <v>0</v>
      </c>
      <c r="G17" s="262"/>
      <c r="H17" s="176"/>
      <c r="I17" s="225">
        <f t="shared" si="1"/>
        <v>0</v>
      </c>
      <c r="J17" s="229">
        <v>0.8</v>
      </c>
      <c r="K17" s="268">
        <f t="shared" si="2"/>
        <v>0</v>
      </c>
      <c r="L17" s="116" t="s">
        <v>136</v>
      </c>
    </row>
    <row r="18" spans="1:12" ht="16.350000000000001" customHeight="1" x14ac:dyDescent="0.25">
      <c r="A18" s="221"/>
      <c r="B18" s="227" t="s">
        <v>25</v>
      </c>
      <c r="C18" s="223" t="s">
        <v>176</v>
      </c>
      <c r="D18" s="224"/>
      <c r="E18" s="262"/>
      <c r="F18" s="74">
        <f t="shared" si="0"/>
        <v>0</v>
      </c>
      <c r="G18" s="262"/>
      <c r="H18" s="176"/>
      <c r="I18" s="225">
        <f t="shared" si="1"/>
        <v>0</v>
      </c>
      <c r="J18" s="229">
        <v>0.9</v>
      </c>
      <c r="K18" s="267">
        <f t="shared" si="2"/>
        <v>0</v>
      </c>
      <c r="L18" s="116" t="s">
        <v>136</v>
      </c>
    </row>
    <row r="19" spans="1:12" ht="16.350000000000001" customHeight="1" x14ac:dyDescent="0.25">
      <c r="A19" s="221"/>
      <c r="B19" s="227" t="s">
        <v>26</v>
      </c>
      <c r="C19" s="228" t="s">
        <v>264</v>
      </c>
      <c r="D19" s="224"/>
      <c r="E19" s="262"/>
      <c r="F19" s="75">
        <f t="shared" si="0"/>
        <v>0</v>
      </c>
      <c r="G19" s="262"/>
      <c r="H19" s="176"/>
      <c r="I19" s="225">
        <f t="shared" si="1"/>
        <v>0</v>
      </c>
      <c r="J19" s="230">
        <v>1.2</v>
      </c>
      <c r="K19" s="267">
        <f t="shared" si="2"/>
        <v>0</v>
      </c>
      <c r="L19" s="116" t="s">
        <v>136</v>
      </c>
    </row>
    <row r="20" spans="1:12" ht="16.350000000000001" customHeight="1" x14ac:dyDescent="0.25">
      <c r="A20" s="221"/>
      <c r="B20" s="227" t="s">
        <v>27</v>
      </c>
      <c r="C20" s="228" t="s">
        <v>177</v>
      </c>
      <c r="D20" s="224"/>
      <c r="E20" s="262"/>
      <c r="F20" s="73">
        <f t="shared" si="0"/>
        <v>0</v>
      </c>
      <c r="G20" s="262"/>
      <c r="H20" s="176"/>
      <c r="I20" s="225">
        <f t="shared" si="1"/>
        <v>0</v>
      </c>
      <c r="J20" s="229">
        <v>0.9</v>
      </c>
      <c r="K20" s="267">
        <f t="shared" si="2"/>
        <v>0</v>
      </c>
      <c r="L20" s="116" t="s">
        <v>136</v>
      </c>
    </row>
    <row r="21" spans="1:12" ht="16.350000000000001" customHeight="1" x14ac:dyDescent="0.25">
      <c r="A21" s="221"/>
      <c r="B21" s="227" t="s">
        <v>28</v>
      </c>
      <c r="C21" s="64" t="s">
        <v>178</v>
      </c>
      <c r="D21" s="225"/>
      <c r="E21" s="262"/>
      <c r="F21" s="73">
        <f t="shared" si="0"/>
        <v>0</v>
      </c>
      <c r="G21" s="262"/>
      <c r="H21" s="176"/>
      <c r="I21" s="225">
        <f t="shared" si="1"/>
        <v>0</v>
      </c>
      <c r="J21" s="229">
        <v>1.3</v>
      </c>
      <c r="K21" s="269">
        <f t="shared" si="2"/>
        <v>0</v>
      </c>
      <c r="L21" s="116" t="s">
        <v>136</v>
      </c>
    </row>
    <row r="22" spans="1:12" ht="16.350000000000001" customHeight="1" x14ac:dyDescent="0.25">
      <c r="A22" s="221"/>
      <c r="B22" s="227" t="s">
        <v>29</v>
      </c>
      <c r="C22" s="228"/>
      <c r="D22" s="224"/>
      <c r="E22" s="262"/>
      <c r="F22" s="73">
        <f t="shared" si="0"/>
        <v>0</v>
      </c>
      <c r="G22" s="262"/>
      <c r="H22" s="176"/>
      <c r="I22" s="225">
        <f t="shared" si="1"/>
        <v>0</v>
      </c>
      <c r="J22" s="229"/>
      <c r="K22" s="268">
        <f t="shared" si="2"/>
        <v>0</v>
      </c>
      <c r="L22" s="116" t="s">
        <v>136</v>
      </c>
    </row>
    <row r="23" spans="1:12" ht="16.350000000000001" customHeight="1" x14ac:dyDescent="0.25">
      <c r="A23" s="221"/>
      <c r="B23" s="227" t="s">
        <v>30</v>
      </c>
      <c r="C23" s="228" t="s">
        <v>179</v>
      </c>
      <c r="D23" s="224"/>
      <c r="E23" s="262"/>
      <c r="F23" s="74">
        <f t="shared" si="0"/>
        <v>0</v>
      </c>
      <c r="G23" s="262"/>
      <c r="H23" s="176"/>
      <c r="I23" s="225">
        <f t="shared" si="1"/>
        <v>0</v>
      </c>
      <c r="J23" s="229">
        <v>1</v>
      </c>
      <c r="K23" s="267">
        <f t="shared" si="2"/>
        <v>0</v>
      </c>
      <c r="L23" s="116" t="s">
        <v>136</v>
      </c>
    </row>
    <row r="24" spans="1:12" ht="16.350000000000001" customHeight="1" x14ac:dyDescent="0.25">
      <c r="A24" s="221"/>
      <c r="B24" s="227" t="s">
        <v>31</v>
      </c>
      <c r="C24" s="223"/>
      <c r="D24" s="224"/>
      <c r="E24" s="262"/>
      <c r="F24" s="75">
        <f t="shared" si="0"/>
        <v>0</v>
      </c>
      <c r="G24" s="262"/>
      <c r="H24" s="176"/>
      <c r="I24" s="225">
        <f t="shared" si="1"/>
        <v>0</v>
      </c>
      <c r="J24" s="229"/>
      <c r="K24" s="267">
        <f t="shared" si="2"/>
        <v>0</v>
      </c>
      <c r="L24" s="116" t="s">
        <v>136</v>
      </c>
    </row>
    <row r="25" spans="1:12" ht="16.350000000000001" customHeight="1" x14ac:dyDescent="0.25">
      <c r="A25" s="221"/>
      <c r="B25" s="227" t="s">
        <v>32</v>
      </c>
      <c r="C25" s="228"/>
      <c r="D25" s="224"/>
      <c r="E25" s="262"/>
      <c r="F25" s="73">
        <f t="shared" si="0"/>
        <v>0</v>
      </c>
      <c r="G25" s="262"/>
      <c r="H25" s="176"/>
      <c r="I25" s="225">
        <f t="shared" si="1"/>
        <v>0</v>
      </c>
      <c r="J25" s="229"/>
      <c r="K25" s="267">
        <f t="shared" si="2"/>
        <v>0</v>
      </c>
      <c r="L25" s="116" t="s">
        <v>136</v>
      </c>
    </row>
    <row r="26" spans="1:12" ht="16.350000000000001" customHeight="1" x14ac:dyDescent="0.25">
      <c r="A26" s="221"/>
      <c r="B26" s="227" t="s">
        <v>33</v>
      </c>
      <c r="C26" s="223"/>
      <c r="D26" s="224"/>
      <c r="E26" s="262"/>
      <c r="F26" s="73">
        <f t="shared" si="0"/>
        <v>0</v>
      </c>
      <c r="G26" s="262"/>
      <c r="H26" s="176"/>
      <c r="I26" s="225">
        <f t="shared" si="1"/>
        <v>0</v>
      </c>
      <c r="J26" s="232"/>
      <c r="K26" s="268">
        <f t="shared" si="2"/>
        <v>0</v>
      </c>
      <c r="L26" s="116"/>
    </row>
    <row r="27" spans="1:12" ht="16.350000000000001" customHeight="1" x14ac:dyDescent="0.25">
      <c r="A27" s="221"/>
      <c r="B27" s="227" t="s">
        <v>34</v>
      </c>
      <c r="C27" s="228" t="s">
        <v>259</v>
      </c>
      <c r="D27" s="224"/>
      <c r="E27" s="262"/>
      <c r="F27" s="74">
        <f t="shared" si="0"/>
        <v>0</v>
      </c>
      <c r="G27" s="262"/>
      <c r="H27" s="176"/>
      <c r="I27" s="225">
        <f t="shared" si="1"/>
        <v>0</v>
      </c>
      <c r="J27" s="230"/>
      <c r="K27" s="267">
        <f t="shared" si="2"/>
        <v>0</v>
      </c>
      <c r="L27" s="116" t="s">
        <v>136</v>
      </c>
    </row>
    <row r="28" spans="1:12" ht="16.350000000000001" customHeight="1" x14ac:dyDescent="0.25">
      <c r="A28" s="221"/>
      <c r="B28" s="227" t="s">
        <v>35</v>
      </c>
      <c r="C28" s="228" t="s">
        <v>260</v>
      </c>
      <c r="D28" s="224"/>
      <c r="E28" s="262"/>
      <c r="F28" s="74">
        <f t="shared" si="0"/>
        <v>0</v>
      </c>
      <c r="G28" s="262"/>
      <c r="H28" s="176"/>
      <c r="I28" s="225">
        <f t="shared" si="1"/>
        <v>0</v>
      </c>
      <c r="J28" s="229"/>
      <c r="K28" s="268">
        <f t="shared" si="2"/>
        <v>0</v>
      </c>
      <c r="L28" s="116" t="s">
        <v>136</v>
      </c>
    </row>
    <row r="29" spans="1:12" ht="16.350000000000001" customHeight="1" x14ac:dyDescent="0.25">
      <c r="A29" s="221"/>
      <c r="B29" s="227" t="s">
        <v>36</v>
      </c>
      <c r="C29" s="228"/>
      <c r="D29" s="224"/>
      <c r="E29" s="262"/>
      <c r="F29" s="75">
        <f t="shared" si="0"/>
        <v>0</v>
      </c>
      <c r="G29" s="262"/>
      <c r="H29" s="176"/>
      <c r="I29" s="225">
        <f t="shared" si="1"/>
        <v>0</v>
      </c>
      <c r="J29" s="229"/>
      <c r="K29" s="267">
        <f t="shared" si="2"/>
        <v>0</v>
      </c>
      <c r="L29" s="116"/>
    </row>
    <row r="30" spans="1:12" ht="16.350000000000001" customHeight="1" x14ac:dyDescent="0.25">
      <c r="A30" s="221"/>
      <c r="B30" s="227" t="s">
        <v>37</v>
      </c>
      <c r="C30" s="228"/>
      <c r="D30" s="224"/>
      <c r="E30" s="262"/>
      <c r="F30" s="73">
        <f t="shared" si="0"/>
        <v>0</v>
      </c>
      <c r="G30" s="262"/>
      <c r="H30" s="176"/>
      <c r="I30" s="225">
        <f t="shared" si="1"/>
        <v>0</v>
      </c>
      <c r="J30" s="229"/>
      <c r="K30" s="267">
        <f t="shared" si="2"/>
        <v>0</v>
      </c>
      <c r="L30" s="116"/>
    </row>
    <row r="31" spans="1:12" ht="16.350000000000001" customHeight="1" x14ac:dyDescent="0.25">
      <c r="A31" s="221"/>
      <c r="B31" s="227" t="s">
        <v>38</v>
      </c>
      <c r="C31" s="228" t="s">
        <v>180</v>
      </c>
      <c r="D31" s="224"/>
      <c r="E31" s="262"/>
      <c r="F31" s="73">
        <f t="shared" si="0"/>
        <v>0</v>
      </c>
      <c r="G31" s="262"/>
      <c r="H31" s="176"/>
      <c r="I31" s="225">
        <f t="shared" si="1"/>
        <v>0</v>
      </c>
      <c r="J31" s="229">
        <v>3</v>
      </c>
      <c r="K31" s="267">
        <f t="shared" si="2"/>
        <v>0</v>
      </c>
      <c r="L31" s="116" t="s">
        <v>135</v>
      </c>
    </row>
    <row r="32" spans="1:12" ht="16.350000000000001" customHeight="1" x14ac:dyDescent="0.25">
      <c r="A32" s="221"/>
      <c r="B32" s="227" t="s">
        <v>39</v>
      </c>
      <c r="C32" s="228" t="s">
        <v>181</v>
      </c>
      <c r="D32" s="224"/>
      <c r="E32" s="262"/>
      <c r="F32" s="73">
        <f t="shared" si="0"/>
        <v>0</v>
      </c>
      <c r="G32" s="262"/>
      <c r="H32" s="176"/>
      <c r="I32" s="225">
        <f t="shared" si="1"/>
        <v>0</v>
      </c>
      <c r="J32" s="229">
        <v>3</v>
      </c>
      <c r="K32" s="267">
        <f t="shared" si="2"/>
        <v>0</v>
      </c>
      <c r="L32" s="116" t="s">
        <v>135</v>
      </c>
    </row>
    <row r="33" spans="1:12" ht="16.350000000000001" customHeight="1" x14ac:dyDescent="0.25">
      <c r="A33" s="221"/>
      <c r="B33" s="227" t="s">
        <v>40</v>
      </c>
      <c r="C33" s="228"/>
      <c r="D33" s="224"/>
      <c r="E33" s="262"/>
      <c r="F33" s="73">
        <f t="shared" si="0"/>
        <v>0</v>
      </c>
      <c r="G33" s="262"/>
      <c r="H33" s="176"/>
      <c r="I33" s="225">
        <f t="shared" si="1"/>
        <v>0</v>
      </c>
      <c r="J33" s="229"/>
      <c r="K33" s="267">
        <f t="shared" si="2"/>
        <v>0</v>
      </c>
      <c r="L33" s="116"/>
    </row>
    <row r="34" spans="1:12" ht="16.350000000000001" customHeight="1" x14ac:dyDescent="0.25">
      <c r="A34" s="221"/>
      <c r="B34" s="227" t="s">
        <v>41</v>
      </c>
      <c r="C34" s="228" t="s">
        <v>182</v>
      </c>
      <c r="D34" s="224"/>
      <c r="E34" s="262"/>
      <c r="F34" s="76">
        <f t="shared" si="0"/>
        <v>0</v>
      </c>
      <c r="G34" s="262"/>
      <c r="H34" s="176"/>
      <c r="I34" s="225">
        <f t="shared" si="1"/>
        <v>0</v>
      </c>
      <c r="J34" s="229">
        <v>12</v>
      </c>
      <c r="K34" s="267">
        <f t="shared" si="2"/>
        <v>0</v>
      </c>
      <c r="L34" s="116" t="s">
        <v>135</v>
      </c>
    </row>
    <row r="35" spans="1:12" ht="16.350000000000001" customHeight="1" x14ac:dyDescent="0.25">
      <c r="A35" s="221"/>
      <c r="B35" s="227" t="s">
        <v>42</v>
      </c>
      <c r="C35" s="228" t="s">
        <v>183</v>
      </c>
      <c r="D35" s="224"/>
      <c r="E35" s="262"/>
      <c r="F35" s="76">
        <f t="shared" si="0"/>
        <v>0</v>
      </c>
      <c r="G35" s="262"/>
      <c r="H35" s="77"/>
      <c r="I35" s="225">
        <f t="shared" si="1"/>
        <v>0</v>
      </c>
      <c r="J35" s="229">
        <v>12</v>
      </c>
      <c r="K35" s="268">
        <f t="shared" si="2"/>
        <v>0</v>
      </c>
      <c r="L35" s="116" t="s">
        <v>135</v>
      </c>
    </row>
    <row r="36" spans="1:12" ht="16.350000000000001" customHeight="1" x14ac:dyDescent="0.25">
      <c r="A36" s="221"/>
      <c r="B36" s="227" t="s">
        <v>43</v>
      </c>
      <c r="C36" s="228" t="s">
        <v>184</v>
      </c>
      <c r="D36" s="224"/>
      <c r="E36" s="262"/>
      <c r="F36" s="76">
        <f t="shared" si="0"/>
        <v>0</v>
      </c>
      <c r="G36" s="262"/>
      <c r="H36" s="176"/>
      <c r="I36" s="75">
        <f t="shared" si="1"/>
        <v>0</v>
      </c>
      <c r="J36" s="229">
        <v>14</v>
      </c>
      <c r="K36" s="267">
        <f t="shared" si="2"/>
        <v>0</v>
      </c>
      <c r="L36" s="116" t="s">
        <v>135</v>
      </c>
    </row>
    <row r="37" spans="1:12" ht="16.350000000000001" customHeight="1" x14ac:dyDescent="0.25">
      <c r="A37" s="221"/>
      <c r="B37" s="227" t="s">
        <v>44</v>
      </c>
      <c r="C37" s="228" t="s">
        <v>185</v>
      </c>
      <c r="D37" s="224"/>
      <c r="E37" s="262"/>
      <c r="F37" s="78">
        <f t="shared" si="0"/>
        <v>0</v>
      </c>
      <c r="G37" s="262"/>
      <c r="H37" s="176"/>
      <c r="I37" s="225">
        <f t="shared" si="1"/>
        <v>0</v>
      </c>
      <c r="J37" s="229">
        <v>12</v>
      </c>
      <c r="K37" s="268">
        <f t="shared" si="2"/>
        <v>0</v>
      </c>
      <c r="L37" s="116" t="s">
        <v>135</v>
      </c>
    </row>
    <row r="38" spans="1:12" ht="16.350000000000001" customHeight="1" x14ac:dyDescent="0.25">
      <c r="A38" s="221"/>
      <c r="B38" s="227" t="s">
        <v>45</v>
      </c>
      <c r="C38" s="223" t="s">
        <v>186</v>
      </c>
      <c r="D38" s="224"/>
      <c r="E38" s="262"/>
      <c r="F38" s="76">
        <f t="shared" si="0"/>
        <v>0</v>
      </c>
      <c r="G38" s="262"/>
      <c r="H38" s="176"/>
      <c r="I38" s="225">
        <f t="shared" si="1"/>
        <v>0</v>
      </c>
      <c r="J38" s="229">
        <v>14</v>
      </c>
      <c r="K38" s="267">
        <f t="shared" si="2"/>
        <v>0</v>
      </c>
      <c r="L38" s="116" t="s">
        <v>135</v>
      </c>
    </row>
    <row r="39" spans="1:12" ht="16.350000000000001" customHeight="1" x14ac:dyDescent="0.25">
      <c r="A39" s="221"/>
      <c r="B39" s="227" t="s">
        <v>46</v>
      </c>
      <c r="C39" s="223" t="s">
        <v>187</v>
      </c>
      <c r="D39" s="224"/>
      <c r="E39" s="262"/>
      <c r="F39" s="76">
        <f t="shared" si="0"/>
        <v>0</v>
      </c>
      <c r="G39" s="262"/>
      <c r="H39" s="176"/>
      <c r="I39" s="225">
        <f t="shared" si="1"/>
        <v>0</v>
      </c>
      <c r="J39" s="229">
        <v>14</v>
      </c>
      <c r="K39" s="267">
        <f t="shared" si="2"/>
        <v>0</v>
      </c>
      <c r="L39" s="116" t="s">
        <v>135</v>
      </c>
    </row>
    <row r="40" spans="1:12" ht="16.350000000000001" customHeight="1" x14ac:dyDescent="0.25">
      <c r="A40" s="221"/>
      <c r="B40" s="227" t="s">
        <v>47</v>
      </c>
      <c r="C40" s="223" t="s">
        <v>188</v>
      </c>
      <c r="D40" s="224"/>
      <c r="E40" s="262"/>
      <c r="F40" s="76">
        <f t="shared" si="0"/>
        <v>0</v>
      </c>
      <c r="G40" s="262"/>
      <c r="H40" s="176"/>
      <c r="I40" s="75">
        <f t="shared" si="1"/>
        <v>0</v>
      </c>
      <c r="J40" s="230">
        <v>12</v>
      </c>
      <c r="K40" s="269">
        <f t="shared" si="2"/>
        <v>0</v>
      </c>
      <c r="L40" s="116" t="s">
        <v>135</v>
      </c>
    </row>
    <row r="41" spans="1:12" ht="16.350000000000001" customHeight="1" x14ac:dyDescent="0.25">
      <c r="A41" s="221"/>
      <c r="B41" s="227" t="s">
        <v>48</v>
      </c>
      <c r="C41" s="223" t="s">
        <v>189</v>
      </c>
      <c r="D41" s="224"/>
      <c r="E41" s="262"/>
      <c r="F41" s="78">
        <f t="shared" si="0"/>
        <v>0</v>
      </c>
      <c r="G41" s="262"/>
      <c r="H41" s="176"/>
      <c r="I41" s="225">
        <f t="shared" si="1"/>
        <v>0</v>
      </c>
      <c r="J41" s="229">
        <v>12</v>
      </c>
      <c r="K41" s="268">
        <f t="shared" si="2"/>
        <v>0</v>
      </c>
      <c r="L41" s="116" t="s">
        <v>135</v>
      </c>
    </row>
    <row r="42" spans="1:12" ht="16.350000000000001" customHeight="1" x14ac:dyDescent="0.25">
      <c r="A42" s="221"/>
      <c r="B42" s="227" t="s">
        <v>49</v>
      </c>
      <c r="C42" s="223" t="s">
        <v>190</v>
      </c>
      <c r="D42" s="224"/>
      <c r="E42" s="262"/>
      <c r="F42" s="76">
        <f t="shared" si="0"/>
        <v>0</v>
      </c>
      <c r="G42" s="262"/>
      <c r="H42" s="176"/>
      <c r="I42" s="225">
        <f t="shared" si="1"/>
        <v>0</v>
      </c>
      <c r="J42" s="229">
        <v>14</v>
      </c>
      <c r="K42" s="267">
        <f t="shared" si="2"/>
        <v>0</v>
      </c>
      <c r="L42" s="116" t="s">
        <v>135</v>
      </c>
    </row>
    <row r="43" spans="1:12" ht="16.350000000000001" customHeight="1" x14ac:dyDescent="0.25">
      <c r="A43" s="221"/>
      <c r="B43" s="227" t="s">
        <v>50</v>
      </c>
      <c r="C43" s="223" t="s">
        <v>191</v>
      </c>
      <c r="D43" s="224"/>
      <c r="E43" s="262"/>
      <c r="F43" s="76">
        <f t="shared" si="0"/>
        <v>0</v>
      </c>
      <c r="G43" s="262"/>
      <c r="H43" s="176"/>
      <c r="I43" s="75">
        <f t="shared" si="1"/>
        <v>0</v>
      </c>
      <c r="J43" s="230">
        <v>20</v>
      </c>
      <c r="K43" s="270">
        <f t="shared" si="2"/>
        <v>0</v>
      </c>
      <c r="L43" s="116" t="s">
        <v>135</v>
      </c>
    </row>
    <row r="44" spans="1:12" ht="16.350000000000001" customHeight="1" x14ac:dyDescent="0.25">
      <c r="A44" s="221"/>
      <c r="B44" s="227" t="s">
        <v>51</v>
      </c>
      <c r="C44" s="223" t="s">
        <v>192</v>
      </c>
      <c r="D44" s="224"/>
      <c r="E44" s="262"/>
      <c r="F44" s="78">
        <f t="shared" si="0"/>
        <v>0</v>
      </c>
      <c r="G44" s="262"/>
      <c r="H44" s="176"/>
      <c r="I44" s="225">
        <f t="shared" si="1"/>
        <v>0</v>
      </c>
      <c r="J44" s="229">
        <v>20</v>
      </c>
      <c r="K44" s="267">
        <f t="shared" si="2"/>
        <v>0</v>
      </c>
      <c r="L44" s="116" t="s">
        <v>135</v>
      </c>
    </row>
    <row r="45" spans="1:12" ht="16.350000000000001" customHeight="1" x14ac:dyDescent="0.25">
      <c r="A45" s="221"/>
      <c r="B45" s="227" t="s">
        <v>52</v>
      </c>
      <c r="C45" s="223" t="s">
        <v>193</v>
      </c>
      <c r="D45" s="224"/>
      <c r="E45" s="262"/>
      <c r="F45" s="79">
        <f t="shared" si="0"/>
        <v>0</v>
      </c>
      <c r="G45" s="262"/>
      <c r="H45" s="176"/>
      <c r="I45" s="225">
        <f t="shared" si="1"/>
        <v>0</v>
      </c>
      <c r="J45" s="229">
        <v>14</v>
      </c>
      <c r="K45" s="267">
        <f t="shared" si="2"/>
        <v>0</v>
      </c>
      <c r="L45" s="116" t="s">
        <v>135</v>
      </c>
    </row>
    <row r="46" spans="1:12" ht="16.350000000000001" customHeight="1" x14ac:dyDescent="0.25">
      <c r="A46" s="221"/>
      <c r="B46" s="227" t="s">
        <v>53</v>
      </c>
      <c r="C46" s="223" t="s">
        <v>194</v>
      </c>
      <c r="D46" s="224"/>
      <c r="E46" s="262"/>
      <c r="F46" s="76">
        <f t="shared" si="0"/>
        <v>0</v>
      </c>
      <c r="G46" s="262"/>
      <c r="H46" s="176"/>
      <c r="I46" s="75">
        <f t="shared" si="1"/>
        <v>0</v>
      </c>
      <c r="J46" s="230">
        <v>24</v>
      </c>
      <c r="K46" s="267">
        <f t="shared" si="2"/>
        <v>0</v>
      </c>
      <c r="L46" s="116" t="s">
        <v>135</v>
      </c>
    </row>
    <row r="47" spans="1:12" ht="16.350000000000001" customHeight="1" x14ac:dyDescent="0.25">
      <c r="A47" s="221"/>
      <c r="B47" s="227" t="s">
        <v>54</v>
      </c>
      <c r="C47" s="223" t="s">
        <v>195</v>
      </c>
      <c r="D47" s="224"/>
      <c r="E47" s="262"/>
      <c r="F47" s="80">
        <f t="shared" si="0"/>
        <v>0</v>
      </c>
      <c r="G47" s="262"/>
      <c r="H47" s="176"/>
      <c r="I47" s="233">
        <f t="shared" si="1"/>
        <v>0</v>
      </c>
      <c r="J47" s="229">
        <v>20</v>
      </c>
      <c r="K47" s="267">
        <f t="shared" si="2"/>
        <v>0</v>
      </c>
      <c r="L47" s="116" t="s">
        <v>135</v>
      </c>
    </row>
    <row r="48" spans="1:12" ht="16.350000000000001" customHeight="1" x14ac:dyDescent="0.25">
      <c r="A48" s="221"/>
      <c r="B48" s="234" t="s">
        <v>55</v>
      </c>
      <c r="C48" s="223" t="s">
        <v>196</v>
      </c>
      <c r="D48" s="225"/>
      <c r="E48" s="263"/>
      <c r="F48" s="80">
        <f t="shared" si="0"/>
        <v>0</v>
      </c>
      <c r="G48" s="263"/>
      <c r="H48" s="176"/>
      <c r="I48" s="233">
        <f t="shared" si="1"/>
        <v>0</v>
      </c>
      <c r="J48" s="229">
        <v>20</v>
      </c>
      <c r="K48" s="267">
        <f t="shared" si="2"/>
        <v>0</v>
      </c>
      <c r="L48" s="116" t="s">
        <v>135</v>
      </c>
    </row>
    <row r="49" spans="1:12" ht="16.350000000000001" customHeight="1" x14ac:dyDescent="0.25">
      <c r="A49" s="221"/>
      <c r="B49" s="234" t="s">
        <v>56</v>
      </c>
      <c r="C49" s="223" t="s">
        <v>197</v>
      </c>
      <c r="D49" s="94"/>
      <c r="E49" s="263"/>
      <c r="F49" s="80">
        <f t="shared" si="0"/>
        <v>0</v>
      </c>
      <c r="G49" s="263"/>
      <c r="H49" s="176"/>
      <c r="I49" s="233">
        <f t="shared" si="1"/>
        <v>0</v>
      </c>
      <c r="J49" s="230">
        <v>12</v>
      </c>
      <c r="K49" s="267">
        <f t="shared" si="2"/>
        <v>0</v>
      </c>
      <c r="L49" s="116" t="s">
        <v>135</v>
      </c>
    </row>
    <row r="50" spans="1:12" ht="16.350000000000001" customHeight="1" x14ac:dyDescent="0.25">
      <c r="A50" s="221"/>
      <c r="B50" s="234" t="s">
        <v>57</v>
      </c>
      <c r="C50" s="223" t="s">
        <v>198</v>
      </c>
      <c r="D50" s="94"/>
      <c r="E50" s="263"/>
      <c r="F50" s="80">
        <f t="shared" si="0"/>
        <v>0</v>
      </c>
      <c r="G50" s="263"/>
      <c r="H50" s="176"/>
      <c r="I50" s="233">
        <f t="shared" si="1"/>
        <v>0</v>
      </c>
      <c r="J50" s="229">
        <v>18</v>
      </c>
      <c r="K50" s="267">
        <f t="shared" si="2"/>
        <v>0</v>
      </c>
      <c r="L50" s="116" t="s">
        <v>135</v>
      </c>
    </row>
    <row r="51" spans="1:12" ht="16.350000000000001" customHeight="1" x14ac:dyDescent="0.25">
      <c r="A51" s="221"/>
      <c r="B51" s="234" t="s">
        <v>58</v>
      </c>
      <c r="C51" s="223" t="s">
        <v>199</v>
      </c>
      <c r="D51" s="94"/>
      <c r="E51" s="263"/>
      <c r="F51" s="80">
        <f t="shared" si="0"/>
        <v>0</v>
      </c>
      <c r="G51" s="263"/>
      <c r="H51" s="176"/>
      <c r="I51" s="233">
        <f t="shared" si="1"/>
        <v>0</v>
      </c>
      <c r="J51" s="229">
        <v>24</v>
      </c>
      <c r="K51" s="267">
        <f t="shared" si="2"/>
        <v>0</v>
      </c>
      <c r="L51" s="116" t="s">
        <v>135</v>
      </c>
    </row>
    <row r="52" spans="1:12" ht="16.350000000000001" customHeight="1" x14ac:dyDescent="0.25">
      <c r="A52" s="221"/>
      <c r="B52" s="234" t="s">
        <v>59</v>
      </c>
      <c r="C52" s="223"/>
      <c r="D52" s="82"/>
      <c r="E52" s="263"/>
      <c r="F52" s="80">
        <f t="shared" si="0"/>
        <v>0</v>
      </c>
      <c r="G52" s="263"/>
      <c r="H52" s="176"/>
      <c r="I52" s="233">
        <f t="shared" si="1"/>
        <v>0</v>
      </c>
      <c r="J52" s="231"/>
      <c r="K52" s="267">
        <f t="shared" si="2"/>
        <v>0</v>
      </c>
      <c r="L52" s="116"/>
    </row>
    <row r="53" spans="1:12" ht="17.100000000000001" customHeight="1" thickBot="1" x14ac:dyDescent="0.3">
      <c r="A53" s="221"/>
      <c r="B53" s="235" t="s">
        <v>60</v>
      </c>
      <c r="C53" s="236"/>
      <c r="D53" s="237"/>
      <c r="E53" s="264"/>
      <c r="F53" s="96">
        <f t="shared" si="0"/>
        <v>0</v>
      </c>
      <c r="G53" s="264"/>
      <c r="H53" s="176"/>
      <c r="I53" s="233">
        <f t="shared" si="1"/>
        <v>0</v>
      </c>
      <c r="J53" s="238"/>
      <c r="K53" s="271">
        <f t="shared" si="2"/>
        <v>0</v>
      </c>
      <c r="L53" s="116"/>
    </row>
    <row r="54" spans="1:12" ht="5.0999999999999996" customHeight="1" thickBot="1" x14ac:dyDescent="0.3">
      <c r="A54" s="41"/>
      <c r="B54" s="81"/>
      <c r="C54" s="64"/>
      <c r="D54" s="82"/>
      <c r="E54" s="82"/>
      <c r="F54" s="82"/>
      <c r="G54" s="82"/>
      <c r="H54" s="82"/>
      <c r="I54" s="88"/>
      <c r="J54" s="21"/>
      <c r="K54" s="21"/>
      <c r="L54" s="116"/>
    </row>
    <row r="55" spans="1:12" ht="16.350000000000001" customHeight="1" thickBot="1" x14ac:dyDescent="0.3">
      <c r="A55" s="41"/>
      <c r="B55" s="81"/>
      <c r="C55" s="64"/>
      <c r="D55" s="71">
        <f>SUM(D13:D53)</f>
        <v>0</v>
      </c>
      <c r="E55" s="71"/>
      <c r="F55" s="71"/>
      <c r="G55" s="71">
        <f>SUM(G13:G53)</f>
        <v>0</v>
      </c>
      <c r="H55" s="71"/>
      <c r="I55" s="71"/>
      <c r="J55" s="21" t="s">
        <v>3</v>
      </c>
      <c r="K55" s="272">
        <f>SUM(K13:K53)</f>
        <v>0</v>
      </c>
      <c r="L55" s="116"/>
    </row>
    <row r="56" spans="1:12" ht="11.25" customHeight="1" x14ac:dyDescent="0.25">
      <c r="A56" s="41"/>
      <c r="B56" s="81"/>
      <c r="C56" s="64"/>
      <c r="D56" s="71"/>
      <c r="E56" s="71"/>
      <c r="F56" s="71"/>
      <c r="G56" s="71"/>
      <c r="H56" s="71"/>
      <c r="I56" s="71"/>
      <c r="J56" s="21"/>
      <c r="K56" s="21"/>
      <c r="L56" s="116"/>
    </row>
    <row r="57" spans="1:12" ht="6" hidden="1" customHeight="1" x14ac:dyDescent="0.25">
      <c r="A57" s="41"/>
      <c r="B57" s="81"/>
      <c r="C57" s="64"/>
      <c r="D57" s="71"/>
      <c r="E57" s="71"/>
      <c r="F57" s="71"/>
      <c r="G57" s="71"/>
      <c r="H57" s="71"/>
      <c r="I57" s="71"/>
      <c r="J57" s="21"/>
      <c r="K57" s="21"/>
      <c r="L57" s="116"/>
    </row>
    <row r="58" spans="1:12" ht="18.75" hidden="1" customHeight="1" x14ac:dyDescent="0.25">
      <c r="A58" s="41"/>
      <c r="B58" s="81"/>
      <c r="C58" s="64"/>
      <c r="D58" s="71"/>
      <c r="E58" s="71"/>
      <c r="F58" s="71"/>
      <c r="G58" s="71"/>
      <c r="H58" s="71"/>
      <c r="I58" s="71"/>
      <c r="J58" s="21"/>
      <c r="K58" s="21"/>
      <c r="L58" s="116"/>
    </row>
    <row r="59" spans="1:12" ht="12.75" customHeight="1" x14ac:dyDescent="0.25">
      <c r="A59" s="41"/>
      <c r="B59" s="81"/>
      <c r="C59" s="64"/>
      <c r="D59" s="71"/>
      <c r="E59" s="71"/>
      <c r="F59" s="71"/>
      <c r="G59" s="71"/>
      <c r="H59" s="71"/>
      <c r="I59" s="71"/>
      <c r="J59" s="21"/>
      <c r="K59" s="21"/>
      <c r="L59" s="116"/>
    </row>
    <row r="60" spans="1:12" ht="12.75" customHeight="1" x14ac:dyDescent="0.25">
      <c r="A60" s="41"/>
      <c r="B60" s="81"/>
      <c r="C60" s="64"/>
      <c r="D60" s="71"/>
      <c r="E60" s="71"/>
      <c r="F60" s="71"/>
      <c r="G60" s="71"/>
      <c r="H60" s="71"/>
      <c r="I60" s="71"/>
      <c r="J60" s="21"/>
      <c r="K60" s="21"/>
      <c r="L60" s="116"/>
    </row>
    <row r="61" spans="1:12" ht="12.75" customHeight="1" x14ac:dyDescent="0.25">
      <c r="A61" s="41"/>
      <c r="B61" s="81"/>
      <c r="C61" s="64"/>
      <c r="D61" s="71"/>
      <c r="E61" s="71"/>
      <c r="F61" s="71"/>
      <c r="G61" s="71"/>
      <c r="H61" s="71"/>
      <c r="I61" s="71"/>
      <c r="J61" s="21"/>
      <c r="K61" s="21"/>
      <c r="L61" s="116"/>
    </row>
    <row r="62" spans="1:12" ht="72" customHeight="1" thickBot="1" x14ac:dyDescent="0.3">
      <c r="A62" s="41"/>
      <c r="B62" s="239"/>
      <c r="C62" s="219" t="s">
        <v>5</v>
      </c>
      <c r="D62" s="219"/>
      <c r="E62" s="71"/>
      <c r="F62" s="71"/>
      <c r="G62" s="71"/>
      <c r="H62" s="71"/>
      <c r="I62" s="71"/>
      <c r="J62" s="21"/>
      <c r="K62" s="21"/>
      <c r="L62" s="116"/>
    </row>
    <row r="63" spans="1:12" ht="16.350000000000001" customHeight="1" x14ac:dyDescent="0.25">
      <c r="A63" s="240"/>
      <c r="B63" s="522" t="s">
        <v>0</v>
      </c>
      <c r="C63" s="522" t="s">
        <v>2</v>
      </c>
      <c r="D63" s="522" t="s">
        <v>1</v>
      </c>
      <c r="E63" s="522" t="s">
        <v>15</v>
      </c>
      <c r="F63" s="522" t="s">
        <v>14</v>
      </c>
      <c r="G63" s="522" t="s">
        <v>87</v>
      </c>
      <c r="H63" s="72"/>
      <c r="I63" s="522" t="s">
        <v>13</v>
      </c>
      <c r="J63" s="522" t="s">
        <v>18</v>
      </c>
      <c r="K63" s="522" t="s">
        <v>19</v>
      </c>
      <c r="L63" s="241"/>
    </row>
    <row r="64" spans="1:12" ht="16.350000000000001" customHeight="1" thickBot="1" x14ac:dyDescent="0.3">
      <c r="A64" s="240"/>
      <c r="B64" s="523"/>
      <c r="C64" s="523"/>
      <c r="D64" s="523"/>
      <c r="E64" s="523"/>
      <c r="F64" s="523"/>
      <c r="G64" s="523"/>
      <c r="H64" s="72"/>
      <c r="I64" s="523"/>
      <c r="J64" s="523"/>
      <c r="K64" s="523"/>
      <c r="L64" s="241"/>
    </row>
    <row r="65" spans="1:12" ht="16.350000000000001" customHeight="1" x14ac:dyDescent="0.25">
      <c r="A65" s="41"/>
      <c r="B65" s="222" t="s">
        <v>61</v>
      </c>
      <c r="C65" s="223" t="s">
        <v>200</v>
      </c>
      <c r="D65" s="224"/>
      <c r="E65" s="261"/>
      <c r="F65" s="84">
        <f>D65+E65</f>
        <v>0</v>
      </c>
      <c r="G65" s="262"/>
      <c r="H65" s="176"/>
      <c r="I65" s="84">
        <f>D65+E65-G65</f>
        <v>0</v>
      </c>
      <c r="J65" s="226">
        <v>1.1000000000000001</v>
      </c>
      <c r="K65" s="274">
        <f>I65*J65</f>
        <v>0</v>
      </c>
      <c r="L65" s="116" t="s">
        <v>136</v>
      </c>
    </row>
    <row r="66" spans="1:12" ht="16.350000000000001" customHeight="1" x14ac:dyDescent="0.25">
      <c r="A66" s="41"/>
      <c r="B66" s="227" t="s">
        <v>62</v>
      </c>
      <c r="C66" s="223" t="s">
        <v>201</v>
      </c>
      <c r="D66" s="224"/>
      <c r="E66" s="262"/>
      <c r="F66" s="85">
        <f t="shared" ref="F66:F105" si="3">D66+E66</f>
        <v>0</v>
      </c>
      <c r="G66" s="273"/>
      <c r="H66" s="176"/>
      <c r="I66" s="74">
        <f t="shared" ref="I66:I105" si="4">D66+E66-G66</f>
        <v>0</v>
      </c>
      <c r="J66" s="229">
        <v>2</v>
      </c>
      <c r="K66" s="267">
        <f t="shared" ref="K66:K105" si="5">I66*J66</f>
        <v>0</v>
      </c>
      <c r="L66" s="116" t="s">
        <v>136</v>
      </c>
    </row>
    <row r="67" spans="1:12" ht="16.350000000000001" customHeight="1" x14ac:dyDescent="0.25">
      <c r="A67" s="41"/>
      <c r="B67" s="242" t="s">
        <v>63</v>
      </c>
      <c r="C67" s="223" t="s">
        <v>202</v>
      </c>
      <c r="D67" s="224"/>
      <c r="E67" s="262"/>
      <c r="F67" s="85">
        <f t="shared" si="3"/>
        <v>0</v>
      </c>
      <c r="G67" s="273"/>
      <c r="H67" s="176"/>
      <c r="I67" s="74">
        <f t="shared" si="4"/>
        <v>0</v>
      </c>
      <c r="J67" s="229">
        <v>1</v>
      </c>
      <c r="K67" s="267">
        <f t="shared" si="5"/>
        <v>0</v>
      </c>
      <c r="L67" s="116" t="s">
        <v>136</v>
      </c>
    </row>
    <row r="68" spans="1:12" ht="16.350000000000001" customHeight="1" x14ac:dyDescent="0.25">
      <c r="A68" s="41"/>
      <c r="B68" s="243" t="s">
        <v>64</v>
      </c>
      <c r="C68" s="223" t="s">
        <v>203</v>
      </c>
      <c r="D68" s="224"/>
      <c r="E68" s="262"/>
      <c r="F68" s="85">
        <f t="shared" si="3"/>
        <v>0</v>
      </c>
      <c r="G68" s="273"/>
      <c r="H68" s="176"/>
      <c r="I68" s="74">
        <f t="shared" si="4"/>
        <v>0</v>
      </c>
      <c r="J68" s="229">
        <v>1.1000000000000001</v>
      </c>
      <c r="K68" s="267">
        <f t="shared" si="5"/>
        <v>0</v>
      </c>
      <c r="L68" s="116" t="s">
        <v>136</v>
      </c>
    </row>
    <row r="69" spans="1:12" ht="16.350000000000001" customHeight="1" x14ac:dyDescent="0.25">
      <c r="A69" s="41"/>
      <c r="B69" s="227" t="s">
        <v>65</v>
      </c>
      <c r="C69" s="223" t="s">
        <v>204</v>
      </c>
      <c r="D69" s="224"/>
      <c r="E69" s="262"/>
      <c r="F69" s="85">
        <f t="shared" si="3"/>
        <v>0</v>
      </c>
      <c r="G69" s="273"/>
      <c r="H69" s="176"/>
      <c r="I69" s="74">
        <f t="shared" si="4"/>
        <v>0</v>
      </c>
      <c r="J69" s="229">
        <v>0.5</v>
      </c>
      <c r="K69" s="267">
        <f t="shared" si="5"/>
        <v>0</v>
      </c>
      <c r="L69" s="116" t="s">
        <v>136</v>
      </c>
    </row>
    <row r="70" spans="1:12" ht="16.350000000000001" customHeight="1" x14ac:dyDescent="0.25">
      <c r="A70" s="41"/>
      <c r="B70" s="242" t="s">
        <v>66</v>
      </c>
      <c r="C70" s="223" t="s">
        <v>205</v>
      </c>
      <c r="D70" s="224"/>
      <c r="E70" s="262"/>
      <c r="F70" s="85">
        <f t="shared" si="3"/>
        <v>0</v>
      </c>
      <c r="G70" s="273"/>
      <c r="H70" s="176"/>
      <c r="I70" s="74">
        <f t="shared" si="4"/>
        <v>0</v>
      </c>
      <c r="J70" s="229">
        <v>2</v>
      </c>
      <c r="K70" s="267">
        <f t="shared" si="5"/>
        <v>0</v>
      </c>
      <c r="L70" s="116" t="s">
        <v>136</v>
      </c>
    </row>
    <row r="71" spans="1:12" ht="16.350000000000001" customHeight="1" x14ac:dyDescent="0.25">
      <c r="A71" s="41"/>
      <c r="B71" s="242" t="s">
        <v>67</v>
      </c>
      <c r="C71" s="223" t="s">
        <v>252</v>
      </c>
      <c r="D71" s="224"/>
      <c r="E71" s="262"/>
      <c r="F71" s="85">
        <f t="shared" si="3"/>
        <v>0</v>
      </c>
      <c r="G71" s="273"/>
      <c r="H71" s="176"/>
      <c r="I71" s="74">
        <f t="shared" si="4"/>
        <v>0</v>
      </c>
      <c r="J71" s="229">
        <v>0.5</v>
      </c>
      <c r="K71" s="267">
        <f t="shared" si="5"/>
        <v>0</v>
      </c>
      <c r="L71" s="116" t="s">
        <v>136</v>
      </c>
    </row>
    <row r="72" spans="1:12" ht="16.350000000000001" customHeight="1" x14ac:dyDescent="0.25">
      <c r="A72" s="41"/>
      <c r="B72" s="242" t="s">
        <v>68</v>
      </c>
      <c r="C72" s="244" t="s">
        <v>206</v>
      </c>
      <c r="D72" s="224">
        <v>0</v>
      </c>
      <c r="E72" s="262"/>
      <c r="F72" s="85">
        <f t="shared" si="3"/>
        <v>0</v>
      </c>
      <c r="G72" s="273"/>
      <c r="H72" s="176"/>
      <c r="I72" s="74">
        <f t="shared" si="4"/>
        <v>0</v>
      </c>
      <c r="J72" s="229">
        <v>1.5</v>
      </c>
      <c r="K72" s="267">
        <f t="shared" si="5"/>
        <v>0</v>
      </c>
      <c r="L72" s="116" t="s">
        <v>135</v>
      </c>
    </row>
    <row r="73" spans="1:12" ht="16.350000000000001" customHeight="1" x14ac:dyDescent="0.25">
      <c r="A73" s="41"/>
      <c r="B73" s="242" t="s">
        <v>69</v>
      </c>
      <c r="C73" s="244" t="s">
        <v>207</v>
      </c>
      <c r="D73" s="224"/>
      <c r="E73" s="262"/>
      <c r="F73" s="85">
        <f t="shared" si="3"/>
        <v>0</v>
      </c>
      <c r="G73" s="273"/>
      <c r="H73" s="176"/>
      <c r="I73" s="74">
        <f t="shared" si="4"/>
        <v>0</v>
      </c>
      <c r="J73" s="229">
        <v>1</v>
      </c>
      <c r="K73" s="267">
        <f t="shared" si="5"/>
        <v>0</v>
      </c>
      <c r="L73" s="116" t="s">
        <v>136</v>
      </c>
    </row>
    <row r="74" spans="1:12" ht="16.350000000000001" customHeight="1" x14ac:dyDescent="0.25">
      <c r="A74" s="41"/>
      <c r="B74" s="242" t="s">
        <v>70</v>
      </c>
      <c r="C74" s="244" t="s">
        <v>208</v>
      </c>
      <c r="D74" s="224"/>
      <c r="E74" s="262"/>
      <c r="F74" s="85">
        <f t="shared" si="3"/>
        <v>0</v>
      </c>
      <c r="G74" s="273"/>
      <c r="H74" s="176"/>
      <c r="I74" s="74">
        <f t="shared" si="4"/>
        <v>0</v>
      </c>
      <c r="J74" s="229">
        <v>3</v>
      </c>
      <c r="K74" s="267">
        <f t="shared" si="5"/>
        <v>0</v>
      </c>
      <c r="L74" s="116" t="s">
        <v>135</v>
      </c>
    </row>
    <row r="75" spans="1:12" ht="16.350000000000001" customHeight="1" x14ac:dyDescent="0.25">
      <c r="A75" s="41"/>
      <c r="B75" s="242" t="s">
        <v>71</v>
      </c>
      <c r="C75" s="223" t="s">
        <v>209</v>
      </c>
      <c r="D75" s="224"/>
      <c r="E75" s="262"/>
      <c r="F75" s="85">
        <f t="shared" si="3"/>
        <v>0</v>
      </c>
      <c r="G75" s="273"/>
      <c r="H75" s="176"/>
      <c r="I75" s="74">
        <f t="shared" si="4"/>
        <v>0</v>
      </c>
      <c r="J75" s="229">
        <v>1.1000000000000001</v>
      </c>
      <c r="K75" s="267">
        <f t="shared" si="5"/>
        <v>0</v>
      </c>
      <c r="L75" s="116" t="s">
        <v>135</v>
      </c>
    </row>
    <row r="76" spans="1:12" ht="16.350000000000001" customHeight="1" x14ac:dyDescent="0.25">
      <c r="A76" s="41"/>
      <c r="B76" s="242" t="s">
        <v>72</v>
      </c>
      <c r="C76" s="245" t="s">
        <v>210</v>
      </c>
      <c r="D76" s="224"/>
      <c r="E76" s="262"/>
      <c r="F76" s="85">
        <f t="shared" si="3"/>
        <v>0</v>
      </c>
      <c r="G76" s="273"/>
      <c r="H76" s="176"/>
      <c r="I76" s="74">
        <f t="shared" si="4"/>
        <v>0</v>
      </c>
      <c r="J76" s="229">
        <v>0.8</v>
      </c>
      <c r="K76" s="267">
        <f t="shared" si="5"/>
        <v>0</v>
      </c>
      <c r="L76" s="116" t="s">
        <v>136</v>
      </c>
    </row>
    <row r="77" spans="1:12" ht="16.350000000000001" customHeight="1" x14ac:dyDescent="0.25">
      <c r="A77" s="41"/>
      <c r="B77" s="242" t="s">
        <v>75</v>
      </c>
      <c r="C77" s="228" t="s">
        <v>211</v>
      </c>
      <c r="D77" s="224"/>
      <c r="E77" s="262"/>
      <c r="F77" s="85">
        <f t="shared" si="3"/>
        <v>0</v>
      </c>
      <c r="G77" s="273"/>
      <c r="H77" s="176"/>
      <c r="I77" s="74">
        <f t="shared" si="4"/>
        <v>0</v>
      </c>
      <c r="J77" s="229">
        <v>1.1000000000000001</v>
      </c>
      <c r="K77" s="267">
        <f t="shared" si="5"/>
        <v>0</v>
      </c>
      <c r="L77" s="116" t="s">
        <v>136</v>
      </c>
    </row>
    <row r="78" spans="1:12" ht="16.350000000000001" customHeight="1" x14ac:dyDescent="0.25">
      <c r="A78" s="41"/>
      <c r="B78" s="246" t="s">
        <v>73</v>
      </c>
      <c r="C78" s="228" t="s">
        <v>212</v>
      </c>
      <c r="D78" s="224"/>
      <c r="E78" s="262"/>
      <c r="F78" s="85">
        <f t="shared" si="3"/>
        <v>0</v>
      </c>
      <c r="G78" s="273"/>
      <c r="H78" s="176"/>
      <c r="I78" s="74">
        <f t="shared" si="4"/>
        <v>0</v>
      </c>
      <c r="J78" s="229">
        <v>1.1000000000000001</v>
      </c>
      <c r="K78" s="267">
        <f t="shared" si="5"/>
        <v>0</v>
      </c>
      <c r="L78" s="116" t="s">
        <v>136</v>
      </c>
    </row>
    <row r="79" spans="1:12" ht="16.350000000000001" customHeight="1" x14ac:dyDescent="0.25">
      <c r="A79" s="41"/>
      <c r="B79" s="227" t="s">
        <v>74</v>
      </c>
      <c r="C79" s="228" t="s">
        <v>213</v>
      </c>
      <c r="D79" s="224"/>
      <c r="E79" s="262"/>
      <c r="F79" s="85">
        <f t="shared" si="3"/>
        <v>0</v>
      </c>
      <c r="G79" s="273"/>
      <c r="H79" s="176"/>
      <c r="I79" s="74">
        <f t="shared" si="4"/>
        <v>0</v>
      </c>
      <c r="J79" s="229">
        <v>1.2</v>
      </c>
      <c r="K79" s="267">
        <f t="shared" si="5"/>
        <v>0</v>
      </c>
      <c r="L79" s="116" t="s">
        <v>136</v>
      </c>
    </row>
    <row r="80" spans="1:12" ht="16.350000000000001" customHeight="1" x14ac:dyDescent="0.25">
      <c r="A80" s="41"/>
      <c r="B80" s="227" t="s">
        <v>76</v>
      </c>
      <c r="C80" s="228"/>
      <c r="D80" s="224"/>
      <c r="E80" s="262"/>
      <c r="F80" s="85">
        <f t="shared" si="3"/>
        <v>0</v>
      </c>
      <c r="G80" s="273"/>
      <c r="H80" s="176"/>
      <c r="I80" s="74">
        <f t="shared" si="4"/>
        <v>0</v>
      </c>
      <c r="J80" s="229"/>
      <c r="K80" s="267">
        <f t="shared" si="5"/>
        <v>0</v>
      </c>
      <c r="L80" s="116"/>
    </row>
    <row r="81" spans="1:12" ht="16.350000000000001" customHeight="1" x14ac:dyDescent="0.25">
      <c r="A81" s="221"/>
      <c r="B81" s="227" t="s">
        <v>77</v>
      </c>
      <c r="C81" s="247" t="s">
        <v>214</v>
      </c>
      <c r="D81" s="224"/>
      <c r="E81" s="262"/>
      <c r="F81" s="85">
        <f t="shared" si="3"/>
        <v>0</v>
      </c>
      <c r="G81" s="273"/>
      <c r="H81" s="176"/>
      <c r="I81" s="248">
        <f>(D81+E81-G81)/7</f>
        <v>0</v>
      </c>
      <c r="J81" s="229">
        <v>0.5</v>
      </c>
      <c r="K81" s="267">
        <f t="shared" si="5"/>
        <v>0</v>
      </c>
      <c r="L81" s="116" t="s">
        <v>137</v>
      </c>
    </row>
    <row r="82" spans="1:12" ht="16.350000000000001" customHeight="1" x14ac:dyDescent="0.25">
      <c r="A82" s="221"/>
      <c r="B82" s="227" t="s">
        <v>78</v>
      </c>
      <c r="C82" s="228" t="s">
        <v>215</v>
      </c>
      <c r="D82" s="224"/>
      <c r="E82" s="262"/>
      <c r="F82" s="85">
        <f t="shared" si="3"/>
        <v>0</v>
      </c>
      <c r="G82" s="273"/>
      <c r="H82" s="176"/>
      <c r="I82" s="74">
        <f t="shared" si="4"/>
        <v>0</v>
      </c>
      <c r="J82" s="229">
        <v>0.5</v>
      </c>
      <c r="K82" s="267">
        <f t="shared" si="5"/>
        <v>0</v>
      </c>
      <c r="L82" s="116" t="s">
        <v>136</v>
      </c>
    </row>
    <row r="83" spans="1:12" ht="16.350000000000001" customHeight="1" x14ac:dyDescent="0.25">
      <c r="A83" s="41"/>
      <c r="B83" s="227" t="s">
        <v>79</v>
      </c>
      <c r="C83" s="64" t="s">
        <v>216</v>
      </c>
      <c r="D83" s="225"/>
      <c r="E83" s="262"/>
      <c r="F83" s="85">
        <f t="shared" si="3"/>
        <v>0</v>
      </c>
      <c r="G83" s="273"/>
      <c r="H83" s="176"/>
      <c r="I83" s="74">
        <f t="shared" si="4"/>
        <v>0</v>
      </c>
      <c r="J83" s="21">
        <v>0.5</v>
      </c>
      <c r="K83" s="267">
        <f>I83*J83</f>
        <v>0</v>
      </c>
      <c r="L83" s="116" t="s">
        <v>136</v>
      </c>
    </row>
    <row r="84" spans="1:12" ht="16.350000000000001" customHeight="1" x14ac:dyDescent="0.25">
      <c r="A84" s="41"/>
      <c r="B84" s="227" t="s">
        <v>80</v>
      </c>
      <c r="C84" s="228" t="s">
        <v>217</v>
      </c>
      <c r="D84" s="224"/>
      <c r="E84" s="262"/>
      <c r="F84" s="85">
        <f t="shared" si="3"/>
        <v>0</v>
      </c>
      <c r="G84" s="273"/>
      <c r="H84" s="176"/>
      <c r="I84" s="74">
        <f t="shared" si="4"/>
        <v>0</v>
      </c>
      <c r="J84" s="229">
        <v>0.1</v>
      </c>
      <c r="K84" s="267">
        <f>I84*J84</f>
        <v>0</v>
      </c>
      <c r="L84" s="116" t="s">
        <v>136</v>
      </c>
    </row>
    <row r="85" spans="1:12" ht="16.350000000000001" customHeight="1" x14ac:dyDescent="0.25">
      <c r="A85" s="41"/>
      <c r="B85" s="227" t="s">
        <v>81</v>
      </c>
      <c r="C85" s="228" t="s">
        <v>218</v>
      </c>
      <c r="D85" s="224"/>
      <c r="E85" s="262"/>
      <c r="F85" s="85">
        <f t="shared" si="3"/>
        <v>0</v>
      </c>
      <c r="G85" s="273"/>
      <c r="H85" s="176"/>
      <c r="I85" s="74">
        <f t="shared" si="4"/>
        <v>0</v>
      </c>
      <c r="J85" s="229">
        <v>0.05</v>
      </c>
      <c r="K85" s="267">
        <f>I85*J85</f>
        <v>0</v>
      </c>
      <c r="L85" s="116" t="s">
        <v>136</v>
      </c>
    </row>
    <row r="86" spans="1:12" ht="16.350000000000001" customHeight="1" x14ac:dyDescent="0.25">
      <c r="A86" s="41"/>
      <c r="B86" s="227" t="s">
        <v>82</v>
      </c>
      <c r="C86" s="228"/>
      <c r="D86" s="224"/>
      <c r="E86" s="262"/>
      <c r="F86" s="85">
        <f t="shared" si="3"/>
        <v>0</v>
      </c>
      <c r="G86" s="273"/>
      <c r="H86" s="176"/>
      <c r="I86" s="74">
        <f t="shared" si="4"/>
        <v>0</v>
      </c>
      <c r="J86" s="229"/>
      <c r="K86" s="267">
        <f>I86*J86</f>
        <v>0</v>
      </c>
      <c r="L86" s="116"/>
    </row>
    <row r="87" spans="1:12" ht="16.350000000000001" customHeight="1" x14ac:dyDescent="0.25">
      <c r="A87" s="41"/>
      <c r="B87" s="227" t="s">
        <v>83</v>
      </c>
      <c r="C87" s="228"/>
      <c r="D87" s="224"/>
      <c r="E87" s="262"/>
      <c r="F87" s="85">
        <f t="shared" si="3"/>
        <v>0</v>
      </c>
      <c r="G87" s="273"/>
      <c r="H87" s="176"/>
      <c r="I87" s="74">
        <f t="shared" si="4"/>
        <v>0</v>
      </c>
      <c r="J87" s="229"/>
      <c r="K87" s="267">
        <f t="shared" si="5"/>
        <v>0</v>
      </c>
      <c r="L87" s="116"/>
    </row>
    <row r="88" spans="1:12" ht="16.350000000000001" customHeight="1" x14ac:dyDescent="0.25">
      <c r="A88" s="41"/>
      <c r="B88" s="227" t="s">
        <v>84</v>
      </c>
      <c r="C88" s="228"/>
      <c r="D88" s="224"/>
      <c r="E88" s="262"/>
      <c r="F88" s="85">
        <f t="shared" si="3"/>
        <v>0</v>
      </c>
      <c r="G88" s="273"/>
      <c r="H88" s="176"/>
      <c r="I88" s="74">
        <f t="shared" si="4"/>
        <v>0</v>
      </c>
      <c r="J88" s="229"/>
      <c r="K88" s="267">
        <f t="shared" si="5"/>
        <v>0</v>
      </c>
      <c r="L88" s="116"/>
    </row>
    <row r="89" spans="1:12" ht="16.350000000000001" customHeight="1" x14ac:dyDescent="0.25">
      <c r="A89" s="41"/>
      <c r="B89" s="227" t="s">
        <v>85</v>
      </c>
      <c r="C89" s="228" t="s">
        <v>219</v>
      </c>
      <c r="D89" s="224"/>
      <c r="E89" s="262"/>
      <c r="F89" s="85">
        <f t="shared" si="3"/>
        <v>0</v>
      </c>
      <c r="G89" s="273"/>
      <c r="H89" s="176"/>
      <c r="I89" s="74">
        <f t="shared" si="4"/>
        <v>0</v>
      </c>
      <c r="J89" s="229">
        <v>3.4</v>
      </c>
      <c r="K89" s="267">
        <f t="shared" si="5"/>
        <v>0</v>
      </c>
      <c r="L89" s="116" t="s">
        <v>136</v>
      </c>
    </row>
    <row r="90" spans="1:12" ht="16.350000000000001" customHeight="1" x14ac:dyDescent="0.25">
      <c r="A90" s="41"/>
      <c r="B90" s="227" t="s">
        <v>86</v>
      </c>
      <c r="C90" s="228" t="s">
        <v>267</v>
      </c>
      <c r="D90" s="224"/>
      <c r="E90" s="262"/>
      <c r="F90" s="85">
        <f t="shared" si="3"/>
        <v>0</v>
      </c>
      <c r="G90" s="273"/>
      <c r="H90" s="176"/>
      <c r="I90" s="74">
        <f t="shared" si="4"/>
        <v>0</v>
      </c>
      <c r="J90" s="229">
        <v>3.4</v>
      </c>
      <c r="K90" s="267">
        <f t="shared" si="5"/>
        <v>0</v>
      </c>
      <c r="L90" s="116" t="s">
        <v>136</v>
      </c>
    </row>
    <row r="91" spans="1:12" ht="16.350000000000001" customHeight="1" x14ac:dyDescent="0.25">
      <c r="A91" s="41"/>
      <c r="B91" s="227" t="s">
        <v>90</v>
      </c>
      <c r="C91" s="228" t="s">
        <v>268</v>
      </c>
      <c r="D91" s="224"/>
      <c r="E91" s="262"/>
      <c r="F91" s="85">
        <f t="shared" si="3"/>
        <v>0</v>
      </c>
      <c r="G91" s="273"/>
      <c r="H91" s="176"/>
      <c r="I91" s="74">
        <f t="shared" si="4"/>
        <v>0</v>
      </c>
      <c r="J91" s="229">
        <v>3.7</v>
      </c>
      <c r="K91" s="267">
        <f t="shared" si="5"/>
        <v>0</v>
      </c>
      <c r="L91" s="116" t="s">
        <v>136</v>
      </c>
    </row>
    <row r="92" spans="1:12" ht="16.350000000000001" customHeight="1" x14ac:dyDescent="0.25">
      <c r="A92" s="41"/>
      <c r="B92" s="227" t="s">
        <v>91</v>
      </c>
      <c r="C92" s="228" t="s">
        <v>269</v>
      </c>
      <c r="D92" s="224"/>
      <c r="E92" s="262"/>
      <c r="F92" s="85">
        <f t="shared" si="3"/>
        <v>0</v>
      </c>
      <c r="G92" s="273"/>
      <c r="H92" s="176"/>
      <c r="I92" s="74">
        <f t="shared" si="4"/>
        <v>0</v>
      </c>
      <c r="J92" s="229">
        <v>3.4</v>
      </c>
      <c r="K92" s="267">
        <f t="shared" si="5"/>
        <v>0</v>
      </c>
      <c r="L92" s="116" t="s">
        <v>136</v>
      </c>
    </row>
    <row r="93" spans="1:12" ht="16.350000000000001" customHeight="1" x14ac:dyDescent="0.25">
      <c r="A93" s="41"/>
      <c r="B93" s="227" t="s">
        <v>92</v>
      </c>
      <c r="C93" s="228" t="s">
        <v>220</v>
      </c>
      <c r="D93" s="224"/>
      <c r="E93" s="262"/>
      <c r="F93" s="85">
        <f t="shared" si="3"/>
        <v>0</v>
      </c>
      <c r="G93" s="273"/>
      <c r="H93" s="176"/>
      <c r="I93" s="74">
        <f t="shared" si="4"/>
        <v>0</v>
      </c>
      <c r="J93" s="229">
        <v>3.4</v>
      </c>
      <c r="K93" s="267">
        <f t="shared" si="5"/>
        <v>0</v>
      </c>
      <c r="L93" s="116" t="s">
        <v>136</v>
      </c>
    </row>
    <row r="94" spans="1:12" ht="16.350000000000001" customHeight="1" x14ac:dyDescent="0.25">
      <c r="A94" s="41"/>
      <c r="B94" s="227" t="s">
        <v>93</v>
      </c>
      <c r="C94" s="228" t="s">
        <v>221</v>
      </c>
      <c r="D94" s="224"/>
      <c r="E94" s="262"/>
      <c r="F94" s="85">
        <f t="shared" si="3"/>
        <v>0</v>
      </c>
      <c r="G94" s="273"/>
      <c r="H94" s="176"/>
      <c r="I94" s="74">
        <f t="shared" si="4"/>
        <v>0</v>
      </c>
      <c r="J94" s="229">
        <v>3.2</v>
      </c>
      <c r="K94" s="267">
        <f t="shared" si="5"/>
        <v>0</v>
      </c>
      <c r="L94" s="116" t="s">
        <v>136</v>
      </c>
    </row>
    <row r="95" spans="1:12" ht="16.350000000000001" customHeight="1" x14ac:dyDescent="0.25">
      <c r="A95" s="41"/>
      <c r="B95" s="227" t="s">
        <v>94</v>
      </c>
      <c r="C95" s="228"/>
      <c r="D95" s="224"/>
      <c r="E95" s="262"/>
      <c r="F95" s="85">
        <f t="shared" si="3"/>
        <v>0</v>
      </c>
      <c r="G95" s="273"/>
      <c r="H95" s="176"/>
      <c r="I95" s="74">
        <f t="shared" si="4"/>
        <v>0</v>
      </c>
      <c r="J95" s="229"/>
      <c r="K95" s="267">
        <f t="shared" si="5"/>
        <v>0</v>
      </c>
      <c r="L95" s="116"/>
    </row>
    <row r="96" spans="1:12" ht="16.350000000000001" customHeight="1" x14ac:dyDescent="0.25">
      <c r="A96" s="41"/>
      <c r="B96" s="227" t="s">
        <v>95</v>
      </c>
      <c r="C96" s="228" t="s">
        <v>270</v>
      </c>
      <c r="D96" s="224"/>
      <c r="E96" s="262"/>
      <c r="F96" s="85">
        <f t="shared" si="3"/>
        <v>0</v>
      </c>
      <c r="G96" s="273"/>
      <c r="H96" s="176"/>
      <c r="I96" s="74">
        <f t="shared" si="4"/>
        <v>0</v>
      </c>
      <c r="J96" s="229">
        <v>4</v>
      </c>
      <c r="K96" s="267">
        <f t="shared" si="5"/>
        <v>0</v>
      </c>
      <c r="L96" s="116" t="s">
        <v>136</v>
      </c>
    </row>
    <row r="97" spans="1:12" ht="16.350000000000001" customHeight="1" x14ac:dyDescent="0.25">
      <c r="A97" s="41"/>
      <c r="B97" s="227" t="s">
        <v>96</v>
      </c>
      <c r="C97" s="228"/>
      <c r="D97" s="224"/>
      <c r="E97" s="262"/>
      <c r="F97" s="85">
        <f t="shared" si="3"/>
        <v>0</v>
      </c>
      <c r="G97" s="273"/>
      <c r="H97" s="176"/>
      <c r="I97" s="74">
        <f t="shared" si="4"/>
        <v>0</v>
      </c>
      <c r="J97" s="229"/>
      <c r="K97" s="267">
        <f t="shared" si="5"/>
        <v>0</v>
      </c>
      <c r="L97" s="116"/>
    </row>
    <row r="98" spans="1:12" ht="16.350000000000001" customHeight="1" x14ac:dyDescent="0.25">
      <c r="A98" s="41"/>
      <c r="B98" s="227" t="s">
        <v>97</v>
      </c>
      <c r="C98" s="228"/>
      <c r="D98" s="224"/>
      <c r="E98" s="262"/>
      <c r="F98" s="85">
        <f t="shared" si="3"/>
        <v>0</v>
      </c>
      <c r="G98" s="273"/>
      <c r="H98" s="176"/>
      <c r="I98" s="74">
        <f t="shared" si="4"/>
        <v>0</v>
      </c>
      <c r="J98" s="229"/>
      <c r="K98" s="267">
        <f t="shared" si="5"/>
        <v>0</v>
      </c>
      <c r="L98" s="116"/>
    </row>
    <row r="99" spans="1:12" ht="16.350000000000001" customHeight="1" x14ac:dyDescent="0.25">
      <c r="A99" s="41"/>
      <c r="B99" s="227" t="s">
        <v>98</v>
      </c>
      <c r="C99" s="228"/>
      <c r="D99" s="224"/>
      <c r="E99" s="262"/>
      <c r="F99" s="85">
        <f t="shared" si="3"/>
        <v>0</v>
      </c>
      <c r="G99" s="273"/>
      <c r="H99" s="176"/>
      <c r="I99" s="74">
        <f t="shared" si="4"/>
        <v>0</v>
      </c>
      <c r="J99" s="229"/>
      <c r="K99" s="267">
        <f t="shared" si="5"/>
        <v>0</v>
      </c>
      <c r="L99" s="116"/>
    </row>
    <row r="100" spans="1:12" ht="16.350000000000001" customHeight="1" x14ac:dyDescent="0.25">
      <c r="A100" s="41"/>
      <c r="B100" s="227" t="s">
        <v>99</v>
      </c>
      <c r="C100" s="228" t="s">
        <v>222</v>
      </c>
      <c r="D100" s="224"/>
      <c r="E100" s="262"/>
      <c r="F100" s="85">
        <f t="shared" si="3"/>
        <v>0</v>
      </c>
      <c r="G100" s="273"/>
      <c r="H100" s="176"/>
      <c r="I100" s="74">
        <f t="shared" si="4"/>
        <v>0</v>
      </c>
      <c r="J100" s="229">
        <v>0.2</v>
      </c>
      <c r="K100" s="267">
        <f t="shared" si="5"/>
        <v>0</v>
      </c>
      <c r="L100" s="116" t="s">
        <v>136</v>
      </c>
    </row>
    <row r="101" spans="1:12" ht="16.350000000000001" customHeight="1" x14ac:dyDescent="0.25">
      <c r="A101" s="41"/>
      <c r="B101" s="227" t="s">
        <v>100</v>
      </c>
      <c r="C101" s="228" t="s">
        <v>223</v>
      </c>
      <c r="D101" s="224"/>
      <c r="E101" s="262"/>
      <c r="F101" s="85">
        <f t="shared" si="3"/>
        <v>0</v>
      </c>
      <c r="G101" s="273"/>
      <c r="H101" s="176"/>
      <c r="I101" s="74">
        <f t="shared" si="4"/>
        <v>0</v>
      </c>
      <c r="J101" s="229">
        <v>0.5</v>
      </c>
      <c r="K101" s="267">
        <f t="shared" si="5"/>
        <v>0</v>
      </c>
      <c r="L101" s="116" t="s">
        <v>136</v>
      </c>
    </row>
    <row r="102" spans="1:12" ht="16.350000000000001" customHeight="1" x14ac:dyDescent="0.25">
      <c r="A102" s="41"/>
      <c r="B102" s="227" t="s">
        <v>101</v>
      </c>
      <c r="C102" s="228" t="s">
        <v>224</v>
      </c>
      <c r="D102" s="224"/>
      <c r="E102" s="262"/>
      <c r="F102" s="85">
        <f t="shared" si="3"/>
        <v>0</v>
      </c>
      <c r="G102" s="273"/>
      <c r="H102" s="176"/>
      <c r="I102" s="74">
        <f t="shared" si="4"/>
        <v>0</v>
      </c>
      <c r="J102" s="229">
        <v>0.1</v>
      </c>
      <c r="K102" s="267">
        <f t="shared" si="5"/>
        <v>0</v>
      </c>
      <c r="L102" s="116" t="s">
        <v>136</v>
      </c>
    </row>
    <row r="103" spans="1:12" ht="16.350000000000001" customHeight="1" x14ac:dyDescent="0.25">
      <c r="A103" s="41"/>
      <c r="B103" s="227" t="s">
        <v>102</v>
      </c>
      <c r="C103" s="228"/>
      <c r="D103" s="224"/>
      <c r="E103" s="262"/>
      <c r="F103" s="85">
        <f t="shared" si="3"/>
        <v>0</v>
      </c>
      <c r="G103" s="273"/>
      <c r="H103" s="176"/>
      <c r="I103" s="74">
        <f t="shared" si="4"/>
        <v>0</v>
      </c>
      <c r="J103" s="229"/>
      <c r="K103" s="267">
        <f t="shared" si="5"/>
        <v>0</v>
      </c>
      <c r="L103" s="116"/>
    </row>
    <row r="104" spans="1:12" ht="16.350000000000001" customHeight="1" x14ac:dyDescent="0.25">
      <c r="A104" s="41"/>
      <c r="B104" s="227" t="s">
        <v>103</v>
      </c>
      <c r="C104" s="249"/>
      <c r="D104" s="224"/>
      <c r="E104" s="263"/>
      <c r="F104" s="85">
        <f t="shared" si="3"/>
        <v>0</v>
      </c>
      <c r="G104" s="273"/>
      <c r="H104" s="176"/>
      <c r="I104" s="74">
        <f t="shared" si="4"/>
        <v>0</v>
      </c>
      <c r="J104" s="229"/>
      <c r="K104" s="267">
        <f t="shared" si="5"/>
        <v>0</v>
      </c>
      <c r="L104" s="116"/>
    </row>
    <row r="105" spans="1:12" ht="16.350000000000001" customHeight="1" thickBot="1" x14ac:dyDescent="0.3">
      <c r="A105" s="41"/>
      <c r="B105" s="234" t="s">
        <v>104</v>
      </c>
      <c r="C105" s="236"/>
      <c r="D105" s="237"/>
      <c r="E105" s="264"/>
      <c r="F105" s="86">
        <f t="shared" si="3"/>
        <v>0</v>
      </c>
      <c r="G105" s="264"/>
      <c r="H105" s="176"/>
      <c r="I105" s="74">
        <f t="shared" si="4"/>
        <v>0</v>
      </c>
      <c r="J105" s="229"/>
      <c r="K105" s="271">
        <f t="shared" si="5"/>
        <v>0</v>
      </c>
      <c r="L105" s="116"/>
    </row>
    <row r="106" spans="1:12" ht="5.0999999999999996" customHeight="1" thickBot="1" x14ac:dyDescent="0.3">
      <c r="A106" s="41"/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</row>
    <row r="107" spans="1:12" ht="16.350000000000001" customHeight="1" thickBot="1" x14ac:dyDescent="0.3">
      <c r="A107" s="41"/>
      <c r="B107" s="89"/>
      <c r="C107" s="64"/>
      <c r="D107" s="90">
        <f>SUM(D65:D105)</f>
        <v>0</v>
      </c>
      <c r="E107" s="82"/>
      <c r="F107" s="90"/>
      <c r="G107" s="90">
        <f>SUM(G65:G105)</f>
        <v>0</v>
      </c>
      <c r="H107" s="82"/>
      <c r="I107" s="82"/>
      <c r="J107" s="21" t="s">
        <v>124</v>
      </c>
      <c r="K107" s="272">
        <f>SUM(K65:K105)</f>
        <v>0</v>
      </c>
      <c r="L107" s="116"/>
    </row>
    <row r="108" spans="1:12" ht="16.350000000000001" customHeight="1" x14ac:dyDescent="0.25">
      <c r="A108" s="41"/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</row>
    <row r="109" spans="1:12" ht="16.350000000000001" customHeight="1" x14ac:dyDescent="0.25">
      <c r="A109" s="41"/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</row>
    <row r="110" spans="1:12" ht="16.350000000000001" customHeight="1" x14ac:dyDescent="0.25">
      <c r="A110" s="41"/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</row>
    <row r="111" spans="1:12" ht="4.5" customHeight="1" x14ac:dyDescent="0.25">
      <c r="A111" s="41"/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</row>
    <row r="112" spans="1:12" ht="15.75" hidden="1" customHeight="1" x14ac:dyDescent="0.25">
      <c r="A112" s="41"/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</row>
    <row r="113" spans="1:12" ht="15.75" hidden="1" customHeight="1" x14ac:dyDescent="0.25">
      <c r="A113" s="41"/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</row>
    <row r="114" spans="1:12" ht="66.75" customHeight="1" thickBot="1" x14ac:dyDescent="0.3">
      <c r="A114" s="41"/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</row>
    <row r="115" spans="1:12" ht="16.350000000000001" customHeight="1" x14ac:dyDescent="0.25">
      <c r="A115" s="220"/>
      <c r="B115" s="522" t="s">
        <v>0</v>
      </c>
      <c r="C115" s="522" t="s">
        <v>2</v>
      </c>
      <c r="D115" s="522" t="s">
        <v>1</v>
      </c>
      <c r="E115" s="522" t="s">
        <v>15</v>
      </c>
      <c r="F115" s="522" t="s">
        <v>14</v>
      </c>
      <c r="G115" s="522" t="s">
        <v>87</v>
      </c>
      <c r="H115" s="72"/>
      <c r="I115" s="522" t="s">
        <v>13</v>
      </c>
      <c r="J115" s="522" t="s">
        <v>18</v>
      </c>
      <c r="K115" s="522" t="s">
        <v>19</v>
      </c>
      <c r="L115" s="241"/>
    </row>
    <row r="116" spans="1:12" ht="16.350000000000001" customHeight="1" thickBot="1" x14ac:dyDescent="0.3">
      <c r="A116" s="220"/>
      <c r="B116" s="523"/>
      <c r="C116" s="523"/>
      <c r="D116" s="523"/>
      <c r="E116" s="523"/>
      <c r="F116" s="523"/>
      <c r="G116" s="523"/>
      <c r="H116" s="72"/>
      <c r="I116" s="523"/>
      <c r="J116" s="523"/>
      <c r="K116" s="523"/>
      <c r="L116" s="241"/>
    </row>
    <row r="117" spans="1:12" ht="16.350000000000001" customHeight="1" x14ac:dyDescent="0.25">
      <c r="A117" s="221"/>
      <c r="B117" s="250" t="s">
        <v>105</v>
      </c>
      <c r="C117" s="228" t="s">
        <v>225</v>
      </c>
      <c r="D117" s="251"/>
      <c r="E117" s="262"/>
      <c r="F117" s="94">
        <f>D117+E117</f>
        <v>0</v>
      </c>
      <c r="G117" s="261"/>
      <c r="H117" s="176"/>
      <c r="I117" s="74">
        <f>D117+E117-G117</f>
        <v>0</v>
      </c>
      <c r="J117" s="229">
        <v>1.5</v>
      </c>
      <c r="K117" s="274">
        <f>I117*J117</f>
        <v>0</v>
      </c>
      <c r="L117" s="116" t="s">
        <v>136</v>
      </c>
    </row>
    <row r="118" spans="1:12" ht="16.350000000000001" customHeight="1" x14ac:dyDescent="0.25">
      <c r="A118" s="221"/>
      <c r="B118" s="250" t="s">
        <v>106</v>
      </c>
      <c r="C118" s="228" t="s">
        <v>226</v>
      </c>
      <c r="D118" s="251"/>
      <c r="E118" s="262"/>
      <c r="F118" s="94">
        <f t="shared" ref="F118:F142" si="6">D118+E118</f>
        <v>0</v>
      </c>
      <c r="G118" s="262"/>
      <c r="H118" s="176"/>
      <c r="I118" s="74">
        <f t="shared" ref="I118:I142" si="7">D118+E118-G118</f>
        <v>0</v>
      </c>
      <c r="J118" s="229">
        <v>0.6</v>
      </c>
      <c r="K118" s="267">
        <f t="shared" ref="K118:K142" si="8">I118*J118</f>
        <v>0</v>
      </c>
      <c r="L118" s="116" t="s">
        <v>136</v>
      </c>
    </row>
    <row r="119" spans="1:12" ht="16.350000000000001" customHeight="1" x14ac:dyDescent="0.25">
      <c r="A119" s="221"/>
      <c r="B119" s="250" t="s">
        <v>107</v>
      </c>
      <c r="C119" s="228" t="s">
        <v>227</v>
      </c>
      <c r="D119" s="251"/>
      <c r="E119" s="262"/>
      <c r="F119" s="94">
        <f t="shared" si="6"/>
        <v>0</v>
      </c>
      <c r="G119" s="262"/>
      <c r="H119" s="176"/>
      <c r="I119" s="74">
        <f t="shared" si="7"/>
        <v>0</v>
      </c>
      <c r="J119" s="229">
        <v>0.6</v>
      </c>
      <c r="K119" s="267">
        <f t="shared" si="8"/>
        <v>0</v>
      </c>
      <c r="L119" s="116" t="s">
        <v>136</v>
      </c>
    </row>
    <row r="120" spans="1:12" ht="16.350000000000001" customHeight="1" x14ac:dyDescent="0.25">
      <c r="A120" s="221"/>
      <c r="B120" s="250" t="s">
        <v>108</v>
      </c>
      <c r="C120" s="228" t="s">
        <v>228</v>
      </c>
      <c r="D120" s="251"/>
      <c r="E120" s="262"/>
      <c r="F120" s="94">
        <f t="shared" si="6"/>
        <v>0</v>
      </c>
      <c r="G120" s="262"/>
      <c r="H120" s="176"/>
      <c r="I120" s="74">
        <f t="shared" si="7"/>
        <v>0</v>
      </c>
      <c r="J120" s="229">
        <v>1.8</v>
      </c>
      <c r="K120" s="267">
        <f t="shared" si="8"/>
        <v>0</v>
      </c>
      <c r="L120" s="116" t="s">
        <v>136</v>
      </c>
    </row>
    <row r="121" spans="1:12" ht="16.350000000000001" customHeight="1" x14ac:dyDescent="0.25">
      <c r="A121" s="221"/>
      <c r="B121" s="250" t="s">
        <v>109</v>
      </c>
      <c r="C121" s="228" t="s">
        <v>229</v>
      </c>
      <c r="D121" s="251"/>
      <c r="E121" s="262"/>
      <c r="F121" s="94">
        <f t="shared" si="6"/>
        <v>0</v>
      </c>
      <c r="G121" s="262"/>
      <c r="H121" s="176"/>
      <c r="I121" s="74">
        <f t="shared" si="7"/>
        <v>0</v>
      </c>
      <c r="J121" s="229">
        <v>0.6</v>
      </c>
      <c r="K121" s="267">
        <f t="shared" si="8"/>
        <v>0</v>
      </c>
      <c r="L121" s="116" t="s">
        <v>136</v>
      </c>
    </row>
    <row r="122" spans="1:12" ht="16.350000000000001" customHeight="1" x14ac:dyDescent="0.25">
      <c r="A122" s="221"/>
      <c r="B122" s="250" t="s">
        <v>110</v>
      </c>
      <c r="C122" s="228" t="s">
        <v>230</v>
      </c>
      <c r="D122" s="251"/>
      <c r="E122" s="262"/>
      <c r="F122" s="94">
        <f t="shared" si="6"/>
        <v>0</v>
      </c>
      <c r="G122" s="262"/>
      <c r="H122" s="176"/>
      <c r="I122" s="74">
        <f t="shared" si="7"/>
        <v>0</v>
      </c>
      <c r="J122" s="229">
        <v>0.6</v>
      </c>
      <c r="K122" s="267">
        <f t="shared" si="8"/>
        <v>0</v>
      </c>
      <c r="L122" s="116" t="s">
        <v>136</v>
      </c>
    </row>
    <row r="123" spans="1:12" ht="16.350000000000001" customHeight="1" x14ac:dyDescent="0.25">
      <c r="A123" s="221"/>
      <c r="B123" s="250" t="s">
        <v>111</v>
      </c>
      <c r="C123" s="228" t="s">
        <v>231</v>
      </c>
      <c r="D123" s="251"/>
      <c r="E123" s="262"/>
      <c r="F123" s="94">
        <f t="shared" si="6"/>
        <v>0</v>
      </c>
      <c r="G123" s="262"/>
      <c r="H123" s="176"/>
      <c r="I123" s="74">
        <f t="shared" si="7"/>
        <v>0</v>
      </c>
      <c r="J123" s="229">
        <v>0.6</v>
      </c>
      <c r="K123" s="267">
        <f t="shared" si="8"/>
        <v>0</v>
      </c>
      <c r="L123" s="116" t="s">
        <v>136</v>
      </c>
    </row>
    <row r="124" spans="1:12" ht="16.350000000000001" customHeight="1" x14ac:dyDescent="0.25">
      <c r="A124" s="221"/>
      <c r="B124" s="250" t="s">
        <v>112</v>
      </c>
      <c r="C124" s="228" t="s">
        <v>232</v>
      </c>
      <c r="D124" s="251"/>
      <c r="E124" s="262"/>
      <c r="F124" s="94">
        <f t="shared" si="6"/>
        <v>0</v>
      </c>
      <c r="G124" s="262"/>
      <c r="H124" s="176"/>
      <c r="I124" s="74">
        <f t="shared" si="7"/>
        <v>0</v>
      </c>
      <c r="J124" s="229">
        <v>0.2</v>
      </c>
      <c r="K124" s="267">
        <f t="shared" si="8"/>
        <v>0</v>
      </c>
      <c r="L124" s="116" t="s">
        <v>136</v>
      </c>
    </row>
    <row r="125" spans="1:12" ht="16.350000000000001" customHeight="1" x14ac:dyDescent="0.25">
      <c r="A125" s="221"/>
      <c r="B125" s="250" t="s">
        <v>113</v>
      </c>
      <c r="C125" s="228" t="s">
        <v>233</v>
      </c>
      <c r="D125" s="251"/>
      <c r="E125" s="262"/>
      <c r="F125" s="94">
        <f t="shared" si="6"/>
        <v>0</v>
      </c>
      <c r="G125" s="262"/>
      <c r="H125" s="176"/>
      <c r="I125" s="74">
        <f t="shared" si="7"/>
        <v>0</v>
      </c>
      <c r="J125" s="229">
        <v>0.6</v>
      </c>
      <c r="K125" s="267">
        <f t="shared" si="8"/>
        <v>0</v>
      </c>
      <c r="L125" s="116" t="s">
        <v>136</v>
      </c>
    </row>
    <row r="126" spans="1:12" ht="16.350000000000001" customHeight="1" x14ac:dyDescent="0.25">
      <c r="A126" s="221"/>
      <c r="B126" s="250" t="s">
        <v>114</v>
      </c>
      <c r="C126" s="228" t="s">
        <v>234</v>
      </c>
      <c r="D126" s="251"/>
      <c r="E126" s="262"/>
      <c r="F126" s="94">
        <f t="shared" si="6"/>
        <v>0</v>
      </c>
      <c r="G126" s="262"/>
      <c r="H126" s="176"/>
      <c r="I126" s="74">
        <f t="shared" si="7"/>
        <v>0</v>
      </c>
      <c r="J126" s="229">
        <v>0.3</v>
      </c>
      <c r="K126" s="267">
        <f t="shared" si="8"/>
        <v>0</v>
      </c>
      <c r="L126" s="116" t="s">
        <v>136</v>
      </c>
    </row>
    <row r="127" spans="1:12" ht="16.350000000000001" customHeight="1" x14ac:dyDescent="0.25">
      <c r="A127" s="221"/>
      <c r="B127" s="250" t="s">
        <v>115</v>
      </c>
      <c r="C127" s="228" t="s">
        <v>235</v>
      </c>
      <c r="D127" s="251"/>
      <c r="E127" s="262"/>
      <c r="F127" s="94">
        <f t="shared" si="6"/>
        <v>0</v>
      </c>
      <c r="G127" s="262"/>
      <c r="H127" s="176"/>
      <c r="I127" s="74">
        <f t="shared" si="7"/>
        <v>0</v>
      </c>
      <c r="J127" s="229">
        <v>1</v>
      </c>
      <c r="K127" s="267">
        <f t="shared" si="8"/>
        <v>0</v>
      </c>
      <c r="L127" s="116" t="s">
        <v>136</v>
      </c>
    </row>
    <row r="128" spans="1:12" ht="16.350000000000001" customHeight="1" x14ac:dyDescent="0.25">
      <c r="A128" s="221"/>
      <c r="B128" s="250" t="s">
        <v>116</v>
      </c>
      <c r="C128" s="228" t="s">
        <v>236</v>
      </c>
      <c r="D128" s="251"/>
      <c r="E128" s="262"/>
      <c r="F128" s="94">
        <f t="shared" si="6"/>
        <v>0</v>
      </c>
      <c r="G128" s="262"/>
      <c r="H128" s="176"/>
      <c r="I128" s="74">
        <f t="shared" si="7"/>
        <v>0</v>
      </c>
      <c r="J128" s="229">
        <v>3</v>
      </c>
      <c r="K128" s="267">
        <f t="shared" si="8"/>
        <v>0</v>
      </c>
      <c r="L128" s="116" t="s">
        <v>136</v>
      </c>
    </row>
    <row r="129" spans="1:12" ht="16.350000000000001" customHeight="1" x14ac:dyDescent="0.25">
      <c r="A129" s="221"/>
      <c r="B129" s="250" t="s">
        <v>117</v>
      </c>
      <c r="C129" s="228" t="s">
        <v>237</v>
      </c>
      <c r="D129" s="251"/>
      <c r="E129" s="262"/>
      <c r="F129" s="94">
        <f t="shared" si="6"/>
        <v>0</v>
      </c>
      <c r="G129" s="262"/>
      <c r="H129" s="176"/>
      <c r="I129" s="74">
        <f t="shared" si="7"/>
        <v>0</v>
      </c>
      <c r="J129" s="229">
        <v>1.8</v>
      </c>
      <c r="K129" s="267">
        <f t="shared" si="8"/>
        <v>0</v>
      </c>
      <c r="L129" s="116" t="s">
        <v>136</v>
      </c>
    </row>
    <row r="130" spans="1:12" ht="16.350000000000001" customHeight="1" x14ac:dyDescent="0.25">
      <c r="A130" s="221"/>
      <c r="B130" s="250" t="s">
        <v>118</v>
      </c>
      <c r="C130" s="228" t="s">
        <v>238</v>
      </c>
      <c r="D130" s="251"/>
      <c r="E130" s="262"/>
      <c r="F130" s="94">
        <f t="shared" si="6"/>
        <v>0</v>
      </c>
      <c r="G130" s="262"/>
      <c r="H130" s="176"/>
      <c r="I130" s="74">
        <f t="shared" si="7"/>
        <v>0</v>
      </c>
      <c r="J130" s="229">
        <v>0.5</v>
      </c>
      <c r="K130" s="267">
        <f t="shared" si="8"/>
        <v>0</v>
      </c>
      <c r="L130" s="116" t="s">
        <v>136</v>
      </c>
    </row>
    <row r="131" spans="1:12" ht="16.350000000000001" customHeight="1" x14ac:dyDescent="0.25">
      <c r="A131" s="221"/>
      <c r="B131" s="250" t="s">
        <v>119</v>
      </c>
      <c r="C131" s="228" t="s">
        <v>239</v>
      </c>
      <c r="D131" s="251"/>
      <c r="E131" s="262"/>
      <c r="F131" s="94">
        <f t="shared" si="6"/>
        <v>0</v>
      </c>
      <c r="G131" s="262"/>
      <c r="H131" s="176"/>
      <c r="I131" s="74">
        <f t="shared" si="7"/>
        <v>0</v>
      </c>
      <c r="J131" s="229">
        <v>0.8</v>
      </c>
      <c r="K131" s="267">
        <f t="shared" si="8"/>
        <v>0</v>
      </c>
      <c r="L131" s="116" t="s">
        <v>136</v>
      </c>
    </row>
    <row r="132" spans="1:12" ht="16.350000000000001" customHeight="1" x14ac:dyDescent="0.25">
      <c r="A132" s="221"/>
      <c r="B132" s="250" t="s">
        <v>120</v>
      </c>
      <c r="C132" s="228" t="s">
        <v>240</v>
      </c>
      <c r="D132" s="251"/>
      <c r="E132" s="262"/>
      <c r="F132" s="94">
        <f t="shared" si="6"/>
        <v>0</v>
      </c>
      <c r="G132" s="262"/>
      <c r="H132" s="176"/>
      <c r="I132" s="74">
        <f t="shared" si="7"/>
        <v>0</v>
      </c>
      <c r="J132" s="229">
        <v>0.6</v>
      </c>
      <c r="K132" s="267">
        <f t="shared" si="8"/>
        <v>0</v>
      </c>
      <c r="L132" s="116" t="s">
        <v>136</v>
      </c>
    </row>
    <row r="133" spans="1:12" ht="16.350000000000001" customHeight="1" x14ac:dyDescent="0.25">
      <c r="A133" s="221"/>
      <c r="B133" s="250" t="s">
        <v>121</v>
      </c>
      <c r="C133" s="228" t="s">
        <v>241</v>
      </c>
      <c r="D133" s="251"/>
      <c r="E133" s="262"/>
      <c r="F133" s="94">
        <f t="shared" si="6"/>
        <v>0</v>
      </c>
      <c r="G133" s="262"/>
      <c r="H133" s="176"/>
      <c r="I133" s="74">
        <f t="shared" si="7"/>
        <v>0</v>
      </c>
      <c r="J133" s="229">
        <v>0.1</v>
      </c>
      <c r="K133" s="267">
        <f t="shared" si="8"/>
        <v>0</v>
      </c>
      <c r="L133" s="116" t="s">
        <v>136</v>
      </c>
    </row>
    <row r="134" spans="1:12" ht="16.350000000000001" customHeight="1" x14ac:dyDescent="0.25">
      <c r="A134" s="221"/>
      <c r="B134" s="250" t="s">
        <v>122</v>
      </c>
      <c r="C134" s="228" t="s">
        <v>242</v>
      </c>
      <c r="D134" s="251"/>
      <c r="E134" s="262"/>
      <c r="F134" s="94">
        <f t="shared" si="6"/>
        <v>0</v>
      </c>
      <c r="G134" s="262"/>
      <c r="H134" s="176"/>
      <c r="I134" s="74">
        <f t="shared" si="7"/>
        <v>0</v>
      </c>
      <c r="J134" s="229">
        <v>0.6</v>
      </c>
      <c r="K134" s="267">
        <f t="shared" si="8"/>
        <v>0</v>
      </c>
      <c r="L134" s="116" t="s">
        <v>136</v>
      </c>
    </row>
    <row r="135" spans="1:12" ht="16.350000000000001" customHeight="1" x14ac:dyDescent="0.25">
      <c r="A135" s="221"/>
      <c r="B135" s="250" t="s">
        <v>129</v>
      </c>
      <c r="C135" s="249" t="s">
        <v>266</v>
      </c>
      <c r="D135" s="251"/>
      <c r="E135" s="262"/>
      <c r="F135" s="94">
        <f t="shared" si="6"/>
        <v>0</v>
      </c>
      <c r="G135" s="262"/>
      <c r="H135" s="176"/>
      <c r="I135" s="74">
        <f t="shared" si="7"/>
        <v>0</v>
      </c>
      <c r="J135" s="229">
        <v>0.9</v>
      </c>
      <c r="K135" s="267">
        <f t="shared" si="8"/>
        <v>0</v>
      </c>
      <c r="L135" s="116" t="s">
        <v>136</v>
      </c>
    </row>
    <row r="136" spans="1:12" ht="16.350000000000001" customHeight="1" x14ac:dyDescent="0.25">
      <c r="A136" s="221"/>
      <c r="B136" s="250" t="s">
        <v>130</v>
      </c>
      <c r="C136" s="249" t="s">
        <v>243</v>
      </c>
      <c r="D136" s="251"/>
      <c r="E136" s="275"/>
      <c r="F136" s="94">
        <f t="shared" si="6"/>
        <v>0</v>
      </c>
      <c r="G136" s="262"/>
      <c r="H136" s="95"/>
      <c r="I136" s="74">
        <f t="shared" si="7"/>
        <v>0</v>
      </c>
      <c r="J136" s="229">
        <v>0.7</v>
      </c>
      <c r="K136" s="267">
        <f t="shared" si="8"/>
        <v>0</v>
      </c>
      <c r="L136" s="116" t="s">
        <v>136</v>
      </c>
    </row>
    <row r="137" spans="1:12" ht="16.350000000000001" customHeight="1" x14ac:dyDescent="0.25">
      <c r="A137" s="221"/>
      <c r="B137" s="250" t="s">
        <v>131</v>
      </c>
      <c r="C137" s="249" t="s">
        <v>244</v>
      </c>
      <c r="D137" s="251"/>
      <c r="E137" s="263"/>
      <c r="F137" s="94">
        <f t="shared" si="6"/>
        <v>0</v>
      </c>
      <c r="G137" s="262"/>
      <c r="H137" s="176"/>
      <c r="I137" s="74">
        <f t="shared" si="7"/>
        <v>0</v>
      </c>
      <c r="J137" s="229">
        <v>0.6</v>
      </c>
      <c r="K137" s="267">
        <f t="shared" si="8"/>
        <v>0</v>
      </c>
      <c r="L137" s="116" t="s">
        <v>136</v>
      </c>
    </row>
    <row r="138" spans="1:12" ht="17.100000000000001" customHeight="1" x14ac:dyDescent="0.25">
      <c r="A138" s="221"/>
      <c r="B138" s="250" t="s">
        <v>254</v>
      </c>
      <c r="C138" s="249"/>
      <c r="D138" s="251"/>
      <c r="E138" s="263"/>
      <c r="F138" s="94">
        <f t="shared" si="6"/>
        <v>0</v>
      </c>
      <c r="G138" s="262"/>
      <c r="H138" s="176"/>
      <c r="I138" s="74">
        <f t="shared" si="7"/>
        <v>0</v>
      </c>
      <c r="J138" s="229"/>
      <c r="K138" s="267">
        <f t="shared" si="8"/>
        <v>0</v>
      </c>
      <c r="L138" s="116"/>
    </row>
    <row r="139" spans="1:12" ht="15" customHeight="1" x14ac:dyDescent="0.25">
      <c r="A139" s="221"/>
      <c r="B139" s="250" t="s">
        <v>255</v>
      </c>
      <c r="C139" s="249"/>
      <c r="D139" s="251"/>
      <c r="E139" s="263"/>
      <c r="F139" s="94">
        <f t="shared" si="6"/>
        <v>0</v>
      </c>
      <c r="G139" s="262"/>
      <c r="H139" s="176"/>
      <c r="I139" s="74">
        <f t="shared" si="7"/>
        <v>0</v>
      </c>
      <c r="J139" s="229"/>
      <c r="K139" s="267">
        <f t="shared" si="8"/>
        <v>0</v>
      </c>
      <c r="L139" s="116"/>
    </row>
    <row r="140" spans="1:12" ht="15" customHeight="1" x14ac:dyDescent="0.25">
      <c r="A140" s="221"/>
      <c r="B140" s="250" t="s">
        <v>256</v>
      </c>
      <c r="C140" s="249"/>
      <c r="D140" s="251"/>
      <c r="E140" s="263"/>
      <c r="F140" s="94">
        <f t="shared" si="6"/>
        <v>0</v>
      </c>
      <c r="G140" s="262"/>
      <c r="H140" s="176"/>
      <c r="I140" s="74">
        <f t="shared" si="7"/>
        <v>0</v>
      </c>
      <c r="J140" s="229"/>
      <c r="K140" s="267">
        <f t="shared" si="8"/>
        <v>0</v>
      </c>
      <c r="L140" s="116"/>
    </row>
    <row r="141" spans="1:12" ht="18" customHeight="1" x14ac:dyDescent="0.25">
      <c r="A141" s="221"/>
      <c r="B141" s="250" t="s">
        <v>257</v>
      </c>
      <c r="C141" s="249"/>
      <c r="D141" s="251"/>
      <c r="E141" s="263"/>
      <c r="F141" s="94">
        <f t="shared" si="6"/>
        <v>0</v>
      </c>
      <c r="G141" s="262"/>
      <c r="H141" s="176"/>
      <c r="I141" s="74">
        <f t="shared" si="7"/>
        <v>0</v>
      </c>
      <c r="J141" s="229"/>
      <c r="K141" s="267">
        <f t="shared" si="8"/>
        <v>0</v>
      </c>
      <c r="L141" s="116"/>
    </row>
    <row r="142" spans="1:12" ht="16.350000000000001" customHeight="1" thickBot="1" x14ac:dyDescent="0.3">
      <c r="A142" s="221"/>
      <c r="B142" s="252" t="s">
        <v>258</v>
      </c>
      <c r="C142" s="236"/>
      <c r="D142" s="96"/>
      <c r="E142" s="264"/>
      <c r="F142" s="96">
        <f t="shared" si="6"/>
        <v>0</v>
      </c>
      <c r="G142" s="263"/>
      <c r="H142" s="176"/>
      <c r="I142" s="96">
        <f t="shared" si="7"/>
        <v>0</v>
      </c>
      <c r="J142" s="238"/>
      <c r="K142" s="271">
        <f t="shared" si="8"/>
        <v>0</v>
      </c>
      <c r="L142" s="116"/>
    </row>
    <row r="143" spans="1:12" ht="5.0999999999999996" customHeight="1" thickBot="1" x14ac:dyDescent="0.3">
      <c r="A143" s="41"/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</row>
    <row r="144" spans="1:12" ht="16.350000000000001" customHeight="1" thickBot="1" x14ac:dyDescent="0.3">
      <c r="A144" s="253"/>
      <c r="B144" s="254"/>
      <c r="C144" s="219"/>
      <c r="D144" s="71">
        <f>SUM(D117:D142)</f>
        <v>0</v>
      </c>
      <c r="E144" s="71"/>
      <c r="F144" s="71"/>
      <c r="G144" s="71">
        <f>SUM(G117:G142)</f>
        <v>0</v>
      </c>
      <c r="H144" s="71"/>
      <c r="I144" s="71"/>
      <c r="J144" s="21" t="s">
        <v>3</v>
      </c>
      <c r="K144" s="272">
        <f>SUM(K117:K142)</f>
        <v>0</v>
      </c>
      <c r="L144" s="116"/>
    </row>
    <row r="145" spans="1:12" ht="16.350000000000001" customHeight="1" x14ac:dyDescent="0.25">
      <c r="A145" s="253"/>
      <c r="B145" s="254"/>
      <c r="C145" s="219"/>
      <c r="D145" s="71"/>
      <c r="E145" s="71"/>
      <c r="F145" s="71"/>
      <c r="G145" s="71"/>
      <c r="H145" s="71"/>
      <c r="I145" s="71"/>
      <c r="J145" s="21"/>
      <c r="K145" s="21"/>
      <c r="L145" s="116"/>
    </row>
    <row r="146" spans="1:12" ht="16.350000000000001" customHeight="1" thickBot="1" x14ac:dyDescent="0.3">
      <c r="A146" s="41"/>
      <c r="B146" s="81"/>
      <c r="C146" s="64"/>
      <c r="D146" s="255"/>
      <c r="E146" s="65"/>
      <c r="F146" s="65"/>
      <c r="G146" s="71"/>
      <c r="H146" s="71"/>
      <c r="I146" s="71"/>
      <c r="J146" s="41"/>
      <c r="K146" s="41"/>
      <c r="L146" s="116"/>
    </row>
    <row r="147" spans="1:12" ht="16.350000000000001" customHeight="1" thickBot="1" x14ac:dyDescent="0.3">
      <c r="A147" s="41"/>
      <c r="B147" s="81"/>
      <c r="C147" s="64"/>
      <c r="D147" s="520" t="s">
        <v>6</v>
      </c>
      <c r="E147" s="521"/>
      <c r="F147" s="256"/>
      <c r="G147" s="64"/>
      <c r="H147" s="64"/>
      <c r="I147" s="277" t="s">
        <v>4</v>
      </c>
      <c r="J147" s="257">
        <f>K55</f>
        <v>0</v>
      </c>
      <c r="K147" s="41"/>
      <c r="L147" s="116"/>
    </row>
    <row r="148" spans="1:12" ht="16.350000000000001" customHeight="1" thickBot="1" x14ac:dyDescent="0.3">
      <c r="A148" s="41"/>
      <c r="B148" s="81"/>
      <c r="C148" s="64"/>
      <c r="D148" s="520" t="s">
        <v>7</v>
      </c>
      <c r="E148" s="521"/>
      <c r="F148" s="257"/>
      <c r="G148" s="64"/>
      <c r="H148" s="64"/>
      <c r="I148" s="277" t="s">
        <v>5</v>
      </c>
      <c r="J148" s="257">
        <f>K107</f>
        <v>0</v>
      </c>
      <c r="K148" s="41"/>
      <c r="L148" s="116"/>
    </row>
    <row r="149" spans="1:12" ht="16.350000000000001" customHeight="1" thickBot="1" x14ac:dyDescent="0.3">
      <c r="A149" s="41"/>
      <c r="B149" s="81"/>
      <c r="C149" s="64"/>
      <c r="D149" s="520" t="s">
        <v>8</v>
      </c>
      <c r="E149" s="521"/>
      <c r="F149" s="257"/>
      <c r="G149" s="64"/>
      <c r="H149" s="64"/>
      <c r="I149" s="277" t="s">
        <v>123</v>
      </c>
      <c r="J149" s="257">
        <f>K144</f>
        <v>0</v>
      </c>
      <c r="K149" s="41"/>
      <c r="L149" s="116"/>
    </row>
    <row r="150" spans="1:12" ht="16.350000000000001" customHeight="1" thickBot="1" x14ac:dyDescent="0.3">
      <c r="A150" s="41"/>
      <c r="B150" s="81"/>
      <c r="C150" s="64"/>
      <c r="D150" s="64"/>
      <c r="E150" s="64"/>
      <c r="F150" s="64"/>
      <c r="G150" s="64"/>
      <c r="H150" s="64"/>
      <c r="I150" s="64"/>
      <c r="J150" s="28"/>
      <c r="K150" s="41"/>
      <c r="L150" s="116"/>
    </row>
    <row r="151" spans="1:12" ht="16.350000000000001" customHeight="1" thickBot="1" x14ac:dyDescent="0.3">
      <c r="A151" s="41"/>
      <c r="B151" s="81"/>
      <c r="C151" s="64"/>
      <c r="D151" s="64"/>
      <c r="E151" s="258" t="s">
        <v>125</v>
      </c>
      <c r="F151" s="276">
        <f>SUM(F147:F149)</f>
        <v>0</v>
      </c>
      <c r="G151" s="64"/>
      <c r="H151" s="64"/>
      <c r="I151" s="258" t="s">
        <v>125</v>
      </c>
      <c r="J151" s="278">
        <f>SUM(J147:J149)</f>
        <v>0</v>
      </c>
      <c r="K151" s="41"/>
      <c r="L151" s="116"/>
    </row>
    <row r="152" spans="1:12" ht="16.350000000000001" customHeight="1" x14ac:dyDescent="0.25">
      <c r="A152" s="41"/>
      <c r="B152" s="81"/>
      <c r="C152" s="64"/>
      <c r="D152" s="64"/>
      <c r="E152" s="64"/>
      <c r="F152" s="187"/>
      <c r="G152" s="64"/>
      <c r="H152" s="64"/>
      <c r="I152" s="64"/>
      <c r="J152" s="259"/>
      <c r="K152" s="41"/>
      <c r="L152" s="116"/>
    </row>
    <row r="153" spans="1:12" ht="16.5" thickBot="1" x14ac:dyDescent="0.3">
      <c r="A153" s="41"/>
      <c r="B153" s="81"/>
      <c r="C153" s="64"/>
      <c r="D153" s="64"/>
      <c r="E153" s="64"/>
      <c r="F153" s="64"/>
      <c r="G153" s="64"/>
      <c r="H153" s="64"/>
      <c r="I153" s="64"/>
      <c r="J153" s="28"/>
      <c r="K153" s="41"/>
      <c r="L153" s="116"/>
    </row>
    <row r="154" spans="1:12" ht="16.5" thickBot="1" x14ac:dyDescent="0.3">
      <c r="A154" s="41"/>
      <c r="B154" s="81"/>
      <c r="C154" s="219"/>
      <c r="D154" s="64"/>
      <c r="E154" s="64"/>
      <c r="F154" s="64"/>
      <c r="G154" s="64"/>
      <c r="H154" s="64"/>
      <c r="I154" s="277" t="s">
        <v>124</v>
      </c>
      <c r="J154" s="29">
        <f>J151-F151</f>
        <v>0</v>
      </c>
      <c r="K154" s="260"/>
      <c r="L154" s="116"/>
    </row>
    <row r="155" spans="1:12" ht="16.5" thickBot="1" x14ac:dyDescent="0.3">
      <c r="A155" s="41"/>
      <c r="B155" s="81"/>
      <c r="C155" s="64"/>
      <c r="D155" s="298"/>
      <c r="E155" s="298"/>
      <c r="F155" s="64"/>
      <c r="G155" s="64"/>
      <c r="H155" s="64"/>
      <c r="I155" s="187"/>
      <c r="J155" s="29"/>
      <c r="K155" s="21"/>
      <c r="L155" s="116"/>
    </row>
    <row r="156" spans="1:12" ht="17.25" thickTop="1" thickBot="1" x14ac:dyDescent="0.3">
      <c r="A156" s="41"/>
      <c r="B156" s="81"/>
      <c r="C156" s="206" t="s">
        <v>133</v>
      </c>
      <c r="D156" s="518"/>
      <c r="E156" s="519"/>
      <c r="F156" s="299"/>
      <c r="G156" s="206"/>
      <c r="H156" s="71"/>
      <c r="I156" s="71"/>
      <c r="J156" s="21"/>
      <c r="K156" s="21"/>
      <c r="L156" s="116"/>
    </row>
    <row r="157" spans="1:12" ht="16.5" thickTop="1" x14ac:dyDescent="0.25">
      <c r="A157" s="41"/>
      <c r="B157" s="81"/>
      <c r="C157" s="64"/>
      <c r="D157" s="71"/>
      <c r="E157" s="71"/>
      <c r="F157" s="71"/>
      <c r="G157" s="71"/>
      <c r="H157" s="71"/>
      <c r="I157" s="71"/>
      <c r="J157" s="21"/>
      <c r="K157" s="21"/>
      <c r="L157" s="116"/>
    </row>
    <row r="158" spans="1:12" ht="15.75" x14ac:dyDescent="0.25">
      <c r="A158" s="41"/>
      <c r="B158" s="81"/>
      <c r="C158" s="64"/>
      <c r="D158" s="71"/>
      <c r="E158" s="71"/>
      <c r="F158" s="71"/>
      <c r="G158" s="71"/>
      <c r="H158" s="71"/>
      <c r="I158" s="71"/>
      <c r="J158" s="21"/>
      <c r="K158" s="21"/>
      <c r="L158" s="116"/>
    </row>
    <row r="167" ht="16.5" customHeight="1" x14ac:dyDescent="0.25"/>
    <row r="169" ht="16.5" customHeight="1" x14ac:dyDescent="0.25"/>
  </sheetData>
  <customSheetViews>
    <customSheetView guid="{32919E7A-4AC7-4E07-89D3-743AB204779D}" showPageBreaks="1" zeroValues="0" printArea="1" hiddenRows="1" view="pageLayout" topLeftCell="A148">
      <selection activeCell="C163" sqref="C163"/>
      <pageMargins left="0" right="0" top="0" bottom="0" header="0" footer="0"/>
      <pageSetup paperSize="9" orientation="portrait" r:id="rId1"/>
    </customSheetView>
    <customSheetView guid="{F21013EB-50BA-4D3E-A8C7-919544C5B58E}" showPageBreaks="1" zeroValues="0" hiddenRows="1" view="pageLayout" topLeftCell="A28">
      <selection activeCell="M45" sqref="M45"/>
      <pageMargins left="0" right="0" top="0" bottom="0" header="0" footer="0"/>
      <pageSetup paperSize="9" orientation="portrait" r:id="rId2"/>
    </customSheetView>
  </customSheetViews>
  <mergeCells count="35">
    <mergeCell ref="F63:F64"/>
    <mergeCell ref="G115:G116"/>
    <mergeCell ref="I115:I116"/>
    <mergeCell ref="B115:B116"/>
    <mergeCell ref="C115:C116"/>
    <mergeCell ref="D115:D116"/>
    <mergeCell ref="E115:E116"/>
    <mergeCell ref="B63:B64"/>
    <mergeCell ref="C63:C64"/>
    <mergeCell ref="D63:D64"/>
    <mergeCell ref="E63:E64"/>
    <mergeCell ref="G1:I1"/>
    <mergeCell ref="B11:B12"/>
    <mergeCell ref="C11:C12"/>
    <mergeCell ref="D11:D12"/>
    <mergeCell ref="E11:E12"/>
    <mergeCell ref="F11:F12"/>
    <mergeCell ref="G11:G12"/>
    <mergeCell ref="I11:I12"/>
    <mergeCell ref="H5:J5"/>
    <mergeCell ref="J11:J12"/>
    <mergeCell ref="H7:I7"/>
    <mergeCell ref="J115:J116"/>
    <mergeCell ref="K115:K116"/>
    <mergeCell ref="L11:L12"/>
    <mergeCell ref="G63:G64"/>
    <mergeCell ref="I63:I64"/>
    <mergeCell ref="J63:J64"/>
    <mergeCell ref="K63:K64"/>
    <mergeCell ref="K11:K12"/>
    <mergeCell ref="D156:E156"/>
    <mergeCell ref="D147:E147"/>
    <mergeCell ref="F115:F116"/>
    <mergeCell ref="D148:E148"/>
    <mergeCell ref="D149:E149"/>
  </mergeCells>
  <conditionalFormatting sqref="D156:E156">
    <cfRule type="dataBar" priority="4">
      <dataBar>
        <cfvo type="min"/>
        <cfvo type="max"/>
        <color rgb="FFD6007B"/>
      </dataBar>
    </cfRule>
  </conditionalFormatting>
  <conditionalFormatting sqref="G13:G53 G65:G105 G117:G142">
    <cfRule type="expression" dxfId="2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1" priority="1">
      <formula>INDIRECT("'"&amp;TRIM(RIGHT(SUBSTITUTE(CELL("filename",A13),"]","   "),3))-1&amp;"'!G"&amp;ROW(G13))&lt;&gt;D13</formula>
    </cfRule>
  </conditionalFormatting>
  <dataValidations disablePrompts="1" count="2">
    <dataValidation type="list" allowBlank="1" sqref="H5:J5" xr:uid="{6BB62B40-081F-463B-A673-AED8B3D8C74D}">
      <formula1>$N$1:$N$4</formula1>
    </dataValidation>
    <dataValidation type="list" allowBlank="1" sqref="H2:J2" xr:uid="{38C19049-11FB-443E-8F06-AFEAA4DF47FC}">
      <formula1>$N$1:$N$3</formula1>
    </dataValidation>
  </dataValidations>
  <pageMargins left="0" right="0" top="0" bottom="0" header="0" footer="0"/>
  <pageSetup paperSize="9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6393F8E-4479-452F-A947-5C9D665F94FB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Sumar1">
    <tabColor rgb="FFFFFF00"/>
  </sheetPr>
  <dimension ref="A1:V142"/>
  <sheetViews>
    <sheetView showZeros="0" tabSelected="1" zoomScaleNormal="100" workbookViewId="0">
      <selection activeCell="E141" sqref="E141"/>
    </sheetView>
  </sheetViews>
  <sheetFormatPr defaultColWidth="9.140625" defaultRowHeight="16.350000000000001" customHeight="1" x14ac:dyDescent="0.25"/>
  <cols>
    <col min="1" max="1" width="1.7109375" style="325" customWidth="1"/>
    <col min="2" max="2" width="5.140625" style="325" customWidth="1"/>
    <col min="3" max="3" width="22.28515625" style="330" customWidth="1"/>
    <col min="4" max="4" width="8.7109375" style="325" hidden="1" customWidth="1"/>
    <col min="5" max="5" width="12.85546875" style="331" customWidth="1"/>
    <col min="6" max="6" width="5" style="325" hidden="1" customWidth="1"/>
    <col min="7" max="7" width="2.42578125" style="325" hidden="1" customWidth="1"/>
    <col min="8" max="8" width="12.85546875" style="449" customWidth="1"/>
    <col min="9" max="9" width="3.42578125" style="432" customWidth="1"/>
    <col min="10" max="10" width="1.85546875" style="432" customWidth="1"/>
    <col min="11" max="13" width="12.85546875" style="335" customWidth="1"/>
    <col min="14" max="14" width="9.140625" style="325"/>
    <col min="15" max="15" width="10.140625" style="325" customWidth="1"/>
    <col min="16" max="16" width="9.140625" style="325" hidden="1" customWidth="1"/>
    <col min="17" max="17" width="10.7109375" style="345" customWidth="1"/>
    <col min="18" max="18" width="10.7109375" style="374" customWidth="1"/>
    <col min="19" max="19" width="13.7109375" style="374" customWidth="1"/>
    <col min="20" max="21" width="13.7109375" style="337" customWidth="1"/>
    <col min="22" max="22" width="4" style="325" customWidth="1"/>
    <col min="23" max="16384" width="9.140625" style="325"/>
  </cols>
  <sheetData>
    <row r="1" spans="1:21" ht="16.350000000000001" customHeight="1" x14ac:dyDescent="0.25">
      <c r="A1" s="325">
        <v>10</v>
      </c>
      <c r="B1" s="536" t="s">
        <v>141</v>
      </c>
      <c r="C1" s="536"/>
      <c r="D1" s="536"/>
      <c r="E1" s="536"/>
      <c r="F1" s="536"/>
      <c r="G1" s="536"/>
      <c r="H1" s="536"/>
      <c r="I1" s="536"/>
      <c r="J1" s="536"/>
      <c r="K1" s="536"/>
      <c r="L1" s="326" t="s">
        <v>279</v>
      </c>
      <c r="M1" s="327" t="s">
        <v>253</v>
      </c>
      <c r="Q1" s="537" t="s">
        <v>141</v>
      </c>
      <c r="R1" s="537"/>
      <c r="S1" s="537"/>
      <c r="T1" s="537"/>
      <c r="U1" s="328"/>
    </row>
    <row r="2" spans="1:21" ht="16.350000000000001" customHeight="1" x14ac:dyDescent="0.25">
      <c r="B2" s="329"/>
      <c r="G2" s="325" t="s">
        <v>88</v>
      </c>
      <c r="H2" s="332"/>
      <c r="I2" s="333"/>
      <c r="J2" s="333"/>
      <c r="K2" s="332"/>
      <c r="L2" s="334"/>
      <c r="Q2" s="336"/>
      <c r="R2" s="538">
        <f>H2</f>
        <v>0</v>
      </c>
      <c r="S2" s="539"/>
    </row>
    <row r="3" spans="1:21" ht="16.350000000000001" customHeight="1" x14ac:dyDescent="0.25">
      <c r="B3" s="329"/>
      <c r="G3" s="325" t="s">
        <v>89</v>
      </c>
      <c r="H3" s="338"/>
      <c r="I3" s="333"/>
      <c r="J3" s="333"/>
      <c r="Q3" s="336"/>
      <c r="R3" s="339">
        <f>H3</f>
        <v>0</v>
      </c>
      <c r="S3" s="340"/>
    </row>
    <row r="4" spans="1:21" ht="16.350000000000001" customHeight="1" x14ac:dyDescent="0.25">
      <c r="B4" s="329"/>
      <c r="H4" s="338"/>
      <c r="I4" s="333"/>
      <c r="J4" s="333"/>
      <c r="Q4" s="341"/>
      <c r="R4" s="342"/>
      <c r="S4" s="337"/>
    </row>
    <row r="5" spans="1:21" ht="16.350000000000001" customHeight="1" x14ac:dyDescent="0.25">
      <c r="B5" s="329"/>
      <c r="H5" s="338"/>
      <c r="I5" s="333"/>
      <c r="J5" s="333"/>
      <c r="Q5" s="343"/>
      <c r="R5" s="342"/>
      <c r="S5" s="337"/>
    </row>
    <row r="6" spans="1:21" ht="16.350000000000001" customHeight="1" x14ac:dyDescent="0.25">
      <c r="B6" s="329"/>
      <c r="E6" s="344"/>
      <c r="H6" s="338"/>
      <c r="I6" s="333"/>
      <c r="J6" s="333"/>
      <c r="R6" s="342"/>
      <c r="S6" s="337"/>
    </row>
    <row r="7" spans="1:21" ht="16.350000000000001" customHeight="1" x14ac:dyDescent="0.25">
      <c r="B7" s="329"/>
      <c r="H7" s="346"/>
      <c r="I7" s="333"/>
      <c r="J7" s="333"/>
      <c r="R7" s="342"/>
      <c r="S7" s="337"/>
    </row>
    <row r="8" spans="1:21" ht="16.350000000000001" customHeight="1" x14ac:dyDescent="0.25">
      <c r="B8" s="329"/>
      <c r="H8" s="338"/>
      <c r="I8" s="333"/>
      <c r="J8" s="333"/>
      <c r="R8" s="342"/>
      <c r="S8" s="337"/>
    </row>
    <row r="9" spans="1:21" ht="16.350000000000001" customHeight="1" x14ac:dyDescent="0.25">
      <c r="B9" s="329"/>
      <c r="H9" s="338"/>
      <c r="I9" s="333"/>
      <c r="J9" s="333"/>
      <c r="R9" s="342"/>
      <c r="S9" s="337"/>
    </row>
    <row r="10" spans="1:21" ht="16.350000000000001" customHeight="1" thickBot="1" x14ac:dyDescent="0.3">
      <c r="B10" s="329"/>
      <c r="H10" s="338"/>
      <c r="I10" s="333"/>
      <c r="J10" s="347"/>
      <c r="R10" s="342"/>
      <c r="S10" s="337"/>
    </row>
    <row r="11" spans="1:21" ht="16.350000000000001" customHeight="1" x14ac:dyDescent="0.25">
      <c r="B11" s="532" t="s">
        <v>0</v>
      </c>
      <c r="C11" s="540" t="s">
        <v>2</v>
      </c>
      <c r="D11" s="528" t="s">
        <v>1</v>
      </c>
      <c r="E11" s="532" t="s">
        <v>273</v>
      </c>
      <c r="F11" s="542" t="s">
        <v>14</v>
      </c>
      <c r="G11" s="532" t="s">
        <v>87</v>
      </c>
      <c r="H11" s="532" t="s">
        <v>274</v>
      </c>
      <c r="I11" s="530" t="s">
        <v>134</v>
      </c>
      <c r="J11" s="348"/>
      <c r="K11" s="528" t="s">
        <v>277</v>
      </c>
      <c r="L11" s="532" t="s">
        <v>275</v>
      </c>
      <c r="M11" s="532" t="s">
        <v>276</v>
      </c>
      <c r="N11" s="349"/>
      <c r="O11" s="350"/>
      <c r="P11" s="350"/>
      <c r="Q11" s="534" t="s">
        <v>16</v>
      </c>
      <c r="R11" s="528" t="s">
        <v>17</v>
      </c>
      <c r="S11" s="542" t="s">
        <v>9</v>
      </c>
      <c r="T11" s="542" t="s">
        <v>11</v>
      </c>
      <c r="U11" s="528" t="s">
        <v>12</v>
      </c>
    </row>
    <row r="12" spans="1:21" ht="33" customHeight="1" thickBot="1" x14ac:dyDescent="0.3">
      <c r="B12" s="533"/>
      <c r="C12" s="541"/>
      <c r="D12" s="529"/>
      <c r="E12" s="533"/>
      <c r="F12" s="543"/>
      <c r="G12" s="533"/>
      <c r="H12" s="533"/>
      <c r="I12" s="531"/>
      <c r="J12" s="348"/>
      <c r="K12" s="529"/>
      <c r="L12" s="533"/>
      <c r="M12" s="533"/>
      <c r="N12" s="349"/>
      <c r="O12" s="350"/>
      <c r="P12" s="350"/>
      <c r="Q12" s="535"/>
      <c r="R12" s="529"/>
      <c r="S12" s="543"/>
      <c r="T12" s="543"/>
      <c r="U12" s="529"/>
    </row>
    <row r="13" spans="1:21" s="349" customFormat="1" ht="16.350000000000001" customHeight="1" thickBot="1" x14ac:dyDescent="0.3">
      <c r="B13" s="351" t="s">
        <v>20</v>
      </c>
      <c r="C13" s="352" t="s">
        <v>173</v>
      </c>
      <c r="D13" s="353">
        <v>146.44999999999999</v>
      </c>
      <c r="E13" s="354">
        <f>SUM('0:3'!E13)</f>
        <v>0</v>
      </c>
      <c r="F13" s="355">
        <f t="shared" ref="F13:F44" si="0">D13+E13</f>
        <v>146.44999999999999</v>
      </c>
      <c r="G13" s="356">
        <v>201.4</v>
      </c>
      <c r="H13" s="357">
        <f>SUM('0:3'!I13)</f>
        <v>192.5</v>
      </c>
      <c r="I13" s="114" t="s">
        <v>135</v>
      </c>
      <c r="J13" s="358"/>
      <c r="K13" s="359">
        <v>2</v>
      </c>
      <c r="L13" s="360">
        <f t="shared" ref="L13:L44" si="1">E13*Q13</f>
        <v>0</v>
      </c>
      <c r="M13" s="361">
        <f t="shared" ref="M13:M44" si="2">H13*K13</f>
        <v>385</v>
      </c>
      <c r="Q13" s="362">
        <v>1.032</v>
      </c>
      <c r="R13" s="363">
        <f t="shared" ref="R13:R44" si="3">K13</f>
        <v>2</v>
      </c>
      <c r="S13" s="364">
        <f t="shared" ref="S13:S44" si="4">H13*K13</f>
        <v>385</v>
      </c>
      <c r="T13" s="364">
        <f t="shared" ref="T13:T44" si="5">(R13-Q13)*H13</f>
        <v>186.34</v>
      </c>
      <c r="U13" s="364">
        <f t="shared" ref="U13:U44" si="6">T13*0.8</f>
        <v>149.072</v>
      </c>
    </row>
    <row r="14" spans="1:21" s="374" customFormat="1" ht="16.350000000000001" customHeight="1" thickBot="1" x14ac:dyDescent="0.3">
      <c r="A14" s="365"/>
      <c r="B14" s="366" t="s">
        <v>21</v>
      </c>
      <c r="C14" s="367" t="s">
        <v>263</v>
      </c>
      <c r="D14" s="368">
        <v>53.2</v>
      </c>
      <c r="E14" s="369">
        <f>SUM('0:3'!E14)</f>
        <v>80</v>
      </c>
      <c r="F14" s="355">
        <f t="shared" si="0"/>
        <v>133.19999999999999</v>
      </c>
      <c r="G14" s="370">
        <v>125.2</v>
      </c>
      <c r="H14" s="357">
        <f>SUM('0:3'!I14)</f>
        <v>124.5</v>
      </c>
      <c r="I14" s="114" t="s">
        <v>135</v>
      </c>
      <c r="J14" s="358"/>
      <c r="K14" s="371">
        <v>2</v>
      </c>
      <c r="L14" s="372">
        <f t="shared" si="1"/>
        <v>39.44</v>
      </c>
      <c r="M14" s="373">
        <f t="shared" si="2"/>
        <v>249</v>
      </c>
      <c r="O14" s="349"/>
      <c r="P14" s="349"/>
      <c r="Q14" s="375">
        <v>0.49299999999999999</v>
      </c>
      <c r="R14" s="376">
        <f t="shared" si="3"/>
        <v>2</v>
      </c>
      <c r="S14" s="377">
        <f t="shared" si="4"/>
        <v>249</v>
      </c>
      <c r="T14" s="377">
        <f t="shared" si="5"/>
        <v>187.62150000000003</v>
      </c>
      <c r="U14" s="377">
        <f t="shared" si="6"/>
        <v>150.09720000000002</v>
      </c>
    </row>
    <row r="15" spans="1:21" s="374" customFormat="1" ht="16.350000000000001" customHeight="1" thickBot="1" x14ac:dyDescent="0.3">
      <c r="A15" s="365"/>
      <c r="B15" s="366" t="s">
        <v>22</v>
      </c>
      <c r="C15" s="367" t="s">
        <v>174</v>
      </c>
      <c r="D15" s="368">
        <v>10</v>
      </c>
      <c r="E15" s="369">
        <f>SUM('0:3'!E15)</f>
        <v>30</v>
      </c>
      <c r="F15" s="355">
        <f t="shared" si="0"/>
        <v>40</v>
      </c>
      <c r="G15" s="370">
        <v>8</v>
      </c>
      <c r="H15" s="357">
        <f>SUM('0:3'!I15)</f>
        <v>22.9</v>
      </c>
      <c r="I15" s="114" t="s">
        <v>135</v>
      </c>
      <c r="J15" s="358"/>
      <c r="K15" s="371">
        <v>2.6</v>
      </c>
      <c r="L15" s="372">
        <f t="shared" si="1"/>
        <v>45.6</v>
      </c>
      <c r="M15" s="373">
        <f t="shared" si="2"/>
        <v>59.54</v>
      </c>
      <c r="O15" s="349"/>
      <c r="P15" s="349"/>
      <c r="Q15" s="375">
        <v>1.52</v>
      </c>
      <c r="R15" s="376">
        <f t="shared" si="3"/>
        <v>2.6</v>
      </c>
      <c r="S15" s="377">
        <f t="shared" si="4"/>
        <v>59.54</v>
      </c>
      <c r="T15" s="377">
        <f t="shared" si="5"/>
        <v>24.731999999999999</v>
      </c>
      <c r="U15" s="377">
        <f t="shared" si="6"/>
        <v>19.785600000000002</v>
      </c>
    </row>
    <row r="16" spans="1:21" ht="16.350000000000001" customHeight="1" thickBot="1" x14ac:dyDescent="0.3">
      <c r="A16" s="378"/>
      <c r="B16" s="366" t="s">
        <v>23</v>
      </c>
      <c r="C16" s="367"/>
      <c r="D16" s="368"/>
      <c r="E16" s="369">
        <f>SUM('0:3'!E16)</f>
        <v>0</v>
      </c>
      <c r="F16" s="355">
        <f t="shared" si="0"/>
        <v>0</v>
      </c>
      <c r="G16" s="370"/>
      <c r="H16" s="357">
        <f>SUM('0:3'!I16)</f>
        <v>0</v>
      </c>
      <c r="I16" s="114"/>
      <c r="J16" s="358"/>
      <c r="K16" s="371"/>
      <c r="L16" s="372">
        <f t="shared" si="1"/>
        <v>0</v>
      </c>
      <c r="M16" s="373">
        <f t="shared" si="2"/>
        <v>0</v>
      </c>
      <c r="O16" s="349"/>
      <c r="P16" s="349"/>
      <c r="Q16" s="375"/>
      <c r="R16" s="376">
        <f t="shared" si="3"/>
        <v>0</v>
      </c>
      <c r="S16" s="377">
        <f t="shared" si="4"/>
        <v>0</v>
      </c>
      <c r="T16" s="377">
        <f t="shared" si="5"/>
        <v>0</v>
      </c>
      <c r="U16" s="377">
        <f t="shared" si="6"/>
        <v>0</v>
      </c>
    </row>
    <row r="17" spans="1:21" ht="16.350000000000001" customHeight="1" thickBot="1" x14ac:dyDescent="0.3">
      <c r="A17" s="378"/>
      <c r="B17" s="366" t="s">
        <v>24</v>
      </c>
      <c r="C17" s="367" t="s">
        <v>175</v>
      </c>
      <c r="D17" s="368">
        <v>7</v>
      </c>
      <c r="E17" s="369">
        <f>SUM('0:3'!E17)</f>
        <v>20</v>
      </c>
      <c r="F17" s="379">
        <f t="shared" si="0"/>
        <v>27</v>
      </c>
      <c r="G17" s="370">
        <v>26</v>
      </c>
      <c r="H17" s="357">
        <f>SUM('0:3'!I17)</f>
        <v>17</v>
      </c>
      <c r="I17" s="114" t="s">
        <v>136</v>
      </c>
      <c r="J17" s="358"/>
      <c r="K17" s="371">
        <v>0.8</v>
      </c>
      <c r="L17" s="372">
        <f t="shared" si="1"/>
        <v>6.8000000000000007</v>
      </c>
      <c r="M17" s="373">
        <f t="shared" si="2"/>
        <v>13.600000000000001</v>
      </c>
      <c r="O17" s="349"/>
      <c r="P17" s="349"/>
      <c r="Q17" s="375">
        <v>0.34</v>
      </c>
      <c r="R17" s="376">
        <f t="shared" si="3"/>
        <v>0.8</v>
      </c>
      <c r="S17" s="377">
        <f t="shared" si="4"/>
        <v>13.600000000000001</v>
      </c>
      <c r="T17" s="377">
        <f t="shared" si="5"/>
        <v>7.82</v>
      </c>
      <c r="U17" s="377">
        <f t="shared" si="6"/>
        <v>6.2560000000000002</v>
      </c>
    </row>
    <row r="18" spans="1:21" ht="16.350000000000001" customHeight="1" thickBot="1" x14ac:dyDescent="0.3">
      <c r="A18" s="378"/>
      <c r="B18" s="366" t="s">
        <v>25</v>
      </c>
      <c r="C18" s="367" t="s">
        <v>176</v>
      </c>
      <c r="D18" s="368">
        <v>16</v>
      </c>
      <c r="E18" s="369">
        <f>SUM('0:3'!E18)</f>
        <v>20</v>
      </c>
      <c r="F18" s="379">
        <f t="shared" si="0"/>
        <v>36</v>
      </c>
      <c r="G18" s="370">
        <v>33</v>
      </c>
      <c r="H18" s="357">
        <f>SUM('0:3'!I18)</f>
        <v>17</v>
      </c>
      <c r="I18" s="114" t="s">
        <v>136</v>
      </c>
      <c r="J18" s="358"/>
      <c r="K18" s="371">
        <v>0.9</v>
      </c>
      <c r="L18" s="372">
        <f t="shared" si="1"/>
        <v>9.3999999999999986</v>
      </c>
      <c r="M18" s="373">
        <f t="shared" si="2"/>
        <v>15.3</v>
      </c>
      <c r="O18" s="349"/>
      <c r="P18" s="349"/>
      <c r="Q18" s="375">
        <v>0.47</v>
      </c>
      <c r="R18" s="376">
        <f t="shared" si="3"/>
        <v>0.9</v>
      </c>
      <c r="S18" s="377">
        <f t="shared" si="4"/>
        <v>15.3</v>
      </c>
      <c r="T18" s="377">
        <f t="shared" si="5"/>
        <v>7.3100000000000005</v>
      </c>
      <c r="U18" s="377">
        <f t="shared" si="6"/>
        <v>5.8480000000000008</v>
      </c>
    </row>
    <row r="19" spans="1:21" ht="16.350000000000001" customHeight="1" thickBot="1" x14ac:dyDescent="0.3">
      <c r="A19" s="378"/>
      <c r="B19" s="366" t="s">
        <v>26</v>
      </c>
      <c r="C19" s="367" t="s">
        <v>264</v>
      </c>
      <c r="D19" s="368">
        <v>61</v>
      </c>
      <c r="E19" s="369">
        <f>SUM('0:3'!E19)</f>
        <v>-20</v>
      </c>
      <c r="F19" s="380">
        <f t="shared" si="0"/>
        <v>41</v>
      </c>
      <c r="G19" s="370">
        <v>52</v>
      </c>
      <c r="H19" s="357">
        <f>SUM('0:3'!I19)</f>
        <v>11</v>
      </c>
      <c r="I19" s="114" t="s">
        <v>136</v>
      </c>
      <c r="J19" s="358"/>
      <c r="K19" s="371">
        <v>1.2</v>
      </c>
      <c r="L19" s="372">
        <f t="shared" si="1"/>
        <v>-12.8</v>
      </c>
      <c r="M19" s="373">
        <f t="shared" si="2"/>
        <v>13.2</v>
      </c>
      <c r="O19" s="349"/>
      <c r="P19" s="349"/>
      <c r="Q19" s="375">
        <v>0.64</v>
      </c>
      <c r="R19" s="376">
        <f t="shared" si="3"/>
        <v>1.2</v>
      </c>
      <c r="S19" s="377">
        <f t="shared" si="4"/>
        <v>13.2</v>
      </c>
      <c r="T19" s="377">
        <f t="shared" si="5"/>
        <v>6.1599999999999993</v>
      </c>
      <c r="U19" s="377">
        <f t="shared" si="6"/>
        <v>4.9279999999999999</v>
      </c>
    </row>
    <row r="20" spans="1:21" ht="16.350000000000001" customHeight="1" thickBot="1" x14ac:dyDescent="0.3">
      <c r="A20" s="378"/>
      <c r="B20" s="366" t="s">
        <v>27</v>
      </c>
      <c r="C20" s="367" t="s">
        <v>177</v>
      </c>
      <c r="D20" s="368">
        <v>6</v>
      </c>
      <c r="E20" s="369">
        <f>SUM('0:3'!E20)</f>
        <v>20</v>
      </c>
      <c r="F20" s="355">
        <f t="shared" si="0"/>
        <v>26</v>
      </c>
      <c r="G20" s="370">
        <v>40</v>
      </c>
      <c r="H20" s="357">
        <f>SUM('0:3'!I20)</f>
        <v>43</v>
      </c>
      <c r="I20" s="114" t="s">
        <v>136</v>
      </c>
      <c r="J20" s="358"/>
      <c r="K20" s="371">
        <v>0.9</v>
      </c>
      <c r="L20" s="372">
        <f t="shared" si="1"/>
        <v>11.200000000000001</v>
      </c>
      <c r="M20" s="373">
        <f t="shared" si="2"/>
        <v>38.700000000000003</v>
      </c>
      <c r="O20" s="349"/>
      <c r="P20" s="349"/>
      <c r="Q20" s="375">
        <v>0.56000000000000005</v>
      </c>
      <c r="R20" s="376">
        <f t="shared" si="3"/>
        <v>0.9</v>
      </c>
      <c r="S20" s="377">
        <f t="shared" si="4"/>
        <v>38.700000000000003</v>
      </c>
      <c r="T20" s="377">
        <f t="shared" si="5"/>
        <v>14.62</v>
      </c>
      <c r="U20" s="377">
        <f t="shared" si="6"/>
        <v>11.696</v>
      </c>
    </row>
    <row r="21" spans="1:21" ht="16.350000000000001" customHeight="1" thickBot="1" x14ac:dyDescent="0.3">
      <c r="A21" s="378"/>
      <c r="B21" s="366" t="s">
        <v>28</v>
      </c>
      <c r="C21" s="367" t="s">
        <v>178</v>
      </c>
      <c r="D21" s="368">
        <v>41</v>
      </c>
      <c r="E21" s="369">
        <f>SUM('0:3'!E21)</f>
        <v>0</v>
      </c>
      <c r="F21" s="355">
        <f t="shared" si="0"/>
        <v>41</v>
      </c>
      <c r="G21" s="370">
        <v>29</v>
      </c>
      <c r="H21" s="357">
        <f>SUM('0:3'!I21)</f>
        <v>36</v>
      </c>
      <c r="I21" s="114" t="s">
        <v>136</v>
      </c>
      <c r="J21" s="358"/>
      <c r="K21" s="371">
        <v>1.3</v>
      </c>
      <c r="L21" s="372">
        <f t="shared" si="1"/>
        <v>0</v>
      </c>
      <c r="M21" s="373">
        <f t="shared" si="2"/>
        <v>46.800000000000004</v>
      </c>
      <c r="O21" s="349"/>
      <c r="P21" s="349"/>
      <c r="Q21" s="375">
        <v>0.69399999999999995</v>
      </c>
      <c r="R21" s="376">
        <f t="shared" si="3"/>
        <v>1.3</v>
      </c>
      <c r="S21" s="377">
        <f t="shared" si="4"/>
        <v>46.800000000000004</v>
      </c>
      <c r="T21" s="377">
        <f t="shared" si="5"/>
        <v>21.816000000000003</v>
      </c>
      <c r="U21" s="377">
        <f t="shared" si="6"/>
        <v>17.452800000000003</v>
      </c>
    </row>
    <row r="22" spans="1:21" ht="16.350000000000001" customHeight="1" thickBot="1" x14ac:dyDescent="0.3">
      <c r="A22" s="378"/>
      <c r="B22" s="366" t="s">
        <v>29</v>
      </c>
      <c r="C22" s="367"/>
      <c r="D22" s="368"/>
      <c r="E22" s="369">
        <f>SUM('0:3'!E22)</f>
        <v>0</v>
      </c>
      <c r="F22" s="355">
        <f t="shared" si="0"/>
        <v>0</v>
      </c>
      <c r="G22" s="370"/>
      <c r="H22" s="357">
        <f>SUM('0:3'!I22)</f>
        <v>0</v>
      </c>
      <c r="I22" s="114" t="s">
        <v>136</v>
      </c>
      <c r="J22" s="358"/>
      <c r="K22" s="371"/>
      <c r="L22" s="372">
        <f t="shared" si="1"/>
        <v>0</v>
      </c>
      <c r="M22" s="373">
        <f t="shared" si="2"/>
        <v>0</v>
      </c>
      <c r="O22" s="349"/>
      <c r="P22" s="349"/>
      <c r="Q22" s="375"/>
      <c r="R22" s="376">
        <f t="shared" si="3"/>
        <v>0</v>
      </c>
      <c r="S22" s="377">
        <f t="shared" si="4"/>
        <v>0</v>
      </c>
      <c r="T22" s="377">
        <f t="shared" si="5"/>
        <v>0</v>
      </c>
      <c r="U22" s="377">
        <f t="shared" si="6"/>
        <v>0</v>
      </c>
    </row>
    <row r="23" spans="1:21" ht="16.350000000000001" customHeight="1" thickBot="1" x14ac:dyDescent="0.3">
      <c r="A23" s="378"/>
      <c r="B23" s="366" t="s">
        <v>30</v>
      </c>
      <c r="C23" s="367" t="s">
        <v>179</v>
      </c>
      <c r="D23" s="368">
        <v>18</v>
      </c>
      <c r="E23" s="369">
        <f>SUM('0:3'!E23)</f>
        <v>0</v>
      </c>
      <c r="F23" s="379">
        <f t="shared" si="0"/>
        <v>18</v>
      </c>
      <c r="G23" s="370">
        <v>17</v>
      </c>
      <c r="H23" s="357">
        <f>SUM('0:3'!I23)</f>
        <v>13</v>
      </c>
      <c r="I23" s="114" t="s">
        <v>136</v>
      </c>
      <c r="J23" s="358"/>
      <c r="K23" s="371">
        <v>0.9</v>
      </c>
      <c r="L23" s="372">
        <f t="shared" si="1"/>
        <v>0</v>
      </c>
      <c r="M23" s="373">
        <f t="shared" si="2"/>
        <v>11.700000000000001</v>
      </c>
      <c r="O23" s="349"/>
      <c r="P23" s="349"/>
      <c r="Q23" s="375">
        <v>0.49</v>
      </c>
      <c r="R23" s="376">
        <f t="shared" si="3"/>
        <v>0.9</v>
      </c>
      <c r="S23" s="377">
        <f t="shared" si="4"/>
        <v>11.700000000000001</v>
      </c>
      <c r="T23" s="377">
        <f t="shared" si="5"/>
        <v>5.33</v>
      </c>
      <c r="U23" s="377">
        <f t="shared" si="6"/>
        <v>4.2640000000000002</v>
      </c>
    </row>
    <row r="24" spans="1:21" ht="16.350000000000001" customHeight="1" thickBot="1" x14ac:dyDescent="0.3">
      <c r="A24" s="378"/>
      <c r="B24" s="366" t="s">
        <v>31</v>
      </c>
      <c r="C24" s="367"/>
      <c r="D24" s="368"/>
      <c r="E24" s="369">
        <f>SUM('0:3'!E24)</f>
        <v>0</v>
      </c>
      <c r="F24" s="380">
        <f t="shared" si="0"/>
        <v>0</v>
      </c>
      <c r="G24" s="370"/>
      <c r="H24" s="357">
        <f>SUM('0:3'!I24)</f>
        <v>0</v>
      </c>
      <c r="I24" s="114" t="s">
        <v>136</v>
      </c>
      <c r="J24" s="358"/>
      <c r="K24" s="371"/>
      <c r="L24" s="372">
        <f t="shared" si="1"/>
        <v>0</v>
      </c>
      <c r="M24" s="373">
        <f t="shared" si="2"/>
        <v>0</v>
      </c>
      <c r="O24" s="349"/>
      <c r="P24" s="349"/>
      <c r="Q24" s="375">
        <v>0.42</v>
      </c>
      <c r="R24" s="376">
        <f t="shared" si="3"/>
        <v>0</v>
      </c>
      <c r="S24" s="377">
        <f t="shared" si="4"/>
        <v>0</v>
      </c>
      <c r="T24" s="377">
        <f t="shared" si="5"/>
        <v>0</v>
      </c>
      <c r="U24" s="377">
        <f t="shared" si="6"/>
        <v>0</v>
      </c>
    </row>
    <row r="25" spans="1:21" ht="16.350000000000001" customHeight="1" thickBot="1" x14ac:dyDescent="0.3">
      <c r="A25" s="378"/>
      <c r="B25" s="366" t="s">
        <v>32</v>
      </c>
      <c r="C25" s="367"/>
      <c r="D25" s="368"/>
      <c r="E25" s="369">
        <f>SUM('0:3'!E25)</f>
        <v>0</v>
      </c>
      <c r="F25" s="355">
        <f t="shared" si="0"/>
        <v>0</v>
      </c>
      <c r="G25" s="370"/>
      <c r="H25" s="357">
        <f>SUM('0:3'!I25)</f>
        <v>0</v>
      </c>
      <c r="I25" s="114" t="s">
        <v>136</v>
      </c>
      <c r="J25" s="358"/>
      <c r="K25" s="371"/>
      <c r="L25" s="372">
        <f t="shared" si="1"/>
        <v>0</v>
      </c>
      <c r="M25" s="373">
        <f t="shared" si="2"/>
        <v>0</v>
      </c>
      <c r="O25" s="349"/>
      <c r="P25" s="349"/>
      <c r="Q25" s="375">
        <v>0.75</v>
      </c>
      <c r="R25" s="376">
        <f t="shared" si="3"/>
        <v>0</v>
      </c>
      <c r="S25" s="377">
        <f t="shared" si="4"/>
        <v>0</v>
      </c>
      <c r="T25" s="377">
        <f t="shared" si="5"/>
        <v>0</v>
      </c>
      <c r="U25" s="377">
        <f t="shared" si="6"/>
        <v>0</v>
      </c>
    </row>
    <row r="26" spans="1:21" ht="16.350000000000001" customHeight="1" thickBot="1" x14ac:dyDescent="0.3">
      <c r="A26" s="378"/>
      <c r="B26" s="366" t="s">
        <v>33</v>
      </c>
      <c r="C26" s="367"/>
      <c r="D26" s="368"/>
      <c r="E26" s="369">
        <f>SUM('0:3'!E26)</f>
        <v>0</v>
      </c>
      <c r="F26" s="355">
        <f t="shared" si="0"/>
        <v>0</v>
      </c>
      <c r="G26" s="370"/>
      <c r="H26" s="357">
        <f>SUM('0:3'!I26)</f>
        <v>0</v>
      </c>
      <c r="I26" s="114"/>
      <c r="J26" s="358"/>
      <c r="K26" s="371"/>
      <c r="L26" s="372">
        <f t="shared" si="1"/>
        <v>0</v>
      </c>
      <c r="M26" s="373">
        <f t="shared" si="2"/>
        <v>0</v>
      </c>
      <c r="O26" s="349"/>
      <c r="P26" s="349"/>
      <c r="Q26" s="375"/>
      <c r="R26" s="376">
        <f t="shared" si="3"/>
        <v>0</v>
      </c>
      <c r="S26" s="377">
        <f t="shared" si="4"/>
        <v>0</v>
      </c>
      <c r="T26" s="377">
        <f t="shared" si="5"/>
        <v>0</v>
      </c>
      <c r="U26" s="377">
        <f t="shared" si="6"/>
        <v>0</v>
      </c>
    </row>
    <row r="27" spans="1:21" ht="16.350000000000001" customHeight="1" thickBot="1" x14ac:dyDescent="0.3">
      <c r="A27" s="378"/>
      <c r="B27" s="366" t="s">
        <v>34</v>
      </c>
      <c r="C27" s="367" t="s">
        <v>259</v>
      </c>
      <c r="D27" s="368"/>
      <c r="E27" s="369">
        <f>SUM('0:3'!E27)</f>
        <v>0</v>
      </c>
      <c r="F27" s="379">
        <f t="shared" si="0"/>
        <v>0</v>
      </c>
      <c r="G27" s="370"/>
      <c r="H27" s="357">
        <f>SUM('0:3'!I27)</f>
        <v>0</v>
      </c>
      <c r="I27" s="114" t="s">
        <v>136</v>
      </c>
      <c r="J27" s="358"/>
      <c r="K27" s="371"/>
      <c r="L27" s="372">
        <f t="shared" si="1"/>
        <v>0</v>
      </c>
      <c r="M27" s="373">
        <f t="shared" si="2"/>
        <v>0</v>
      </c>
      <c r="O27" s="349"/>
      <c r="P27" s="349"/>
      <c r="Q27" s="375"/>
      <c r="R27" s="376">
        <f t="shared" si="3"/>
        <v>0</v>
      </c>
      <c r="S27" s="377">
        <f t="shared" si="4"/>
        <v>0</v>
      </c>
      <c r="T27" s="377">
        <f t="shared" si="5"/>
        <v>0</v>
      </c>
      <c r="U27" s="377">
        <f t="shared" si="6"/>
        <v>0</v>
      </c>
    </row>
    <row r="28" spans="1:21" ht="16.350000000000001" customHeight="1" thickBot="1" x14ac:dyDescent="0.3">
      <c r="A28" s="378"/>
      <c r="B28" s="366" t="s">
        <v>35</v>
      </c>
      <c r="C28" s="367" t="s">
        <v>260</v>
      </c>
      <c r="D28" s="368"/>
      <c r="E28" s="369">
        <f>SUM('0:3'!E28)</f>
        <v>0</v>
      </c>
      <c r="F28" s="379">
        <f t="shared" si="0"/>
        <v>0</v>
      </c>
      <c r="G28" s="370"/>
      <c r="H28" s="357">
        <f>SUM('0:3'!I28)</f>
        <v>0</v>
      </c>
      <c r="I28" s="114" t="s">
        <v>136</v>
      </c>
      <c r="J28" s="358"/>
      <c r="K28" s="371"/>
      <c r="L28" s="372">
        <f t="shared" si="1"/>
        <v>0</v>
      </c>
      <c r="M28" s="373">
        <f t="shared" si="2"/>
        <v>0</v>
      </c>
      <c r="O28" s="349"/>
      <c r="P28" s="349"/>
      <c r="Q28" s="375"/>
      <c r="R28" s="376">
        <f t="shared" si="3"/>
        <v>0</v>
      </c>
      <c r="S28" s="377">
        <f t="shared" si="4"/>
        <v>0</v>
      </c>
      <c r="T28" s="377">
        <f t="shared" si="5"/>
        <v>0</v>
      </c>
      <c r="U28" s="377">
        <f t="shared" si="6"/>
        <v>0</v>
      </c>
    </row>
    <row r="29" spans="1:21" ht="16.350000000000001" customHeight="1" thickBot="1" x14ac:dyDescent="0.3">
      <c r="A29" s="378"/>
      <c r="B29" s="366" t="s">
        <v>36</v>
      </c>
      <c r="C29" s="367"/>
      <c r="D29" s="368"/>
      <c r="E29" s="369">
        <f>SUM('0:3'!E29)</f>
        <v>0</v>
      </c>
      <c r="F29" s="380">
        <f t="shared" si="0"/>
        <v>0</v>
      </c>
      <c r="G29" s="370"/>
      <c r="H29" s="357">
        <f>SUM('0:3'!I29)</f>
        <v>0</v>
      </c>
      <c r="I29" s="114"/>
      <c r="J29" s="358"/>
      <c r="K29" s="371"/>
      <c r="L29" s="372">
        <f t="shared" si="1"/>
        <v>0</v>
      </c>
      <c r="M29" s="373">
        <f t="shared" si="2"/>
        <v>0</v>
      </c>
      <c r="O29" s="349"/>
      <c r="P29" s="349"/>
      <c r="Q29" s="375"/>
      <c r="R29" s="376">
        <f t="shared" si="3"/>
        <v>0</v>
      </c>
      <c r="S29" s="377">
        <f t="shared" si="4"/>
        <v>0</v>
      </c>
      <c r="T29" s="377">
        <f t="shared" si="5"/>
        <v>0</v>
      </c>
      <c r="U29" s="377">
        <f t="shared" si="6"/>
        <v>0</v>
      </c>
    </row>
    <row r="30" spans="1:21" ht="16.350000000000001" customHeight="1" thickBot="1" x14ac:dyDescent="0.3">
      <c r="A30" s="378"/>
      <c r="B30" s="366" t="s">
        <v>37</v>
      </c>
      <c r="C30" s="367"/>
      <c r="D30" s="368"/>
      <c r="E30" s="369">
        <f>SUM('0:3'!E30)</f>
        <v>0</v>
      </c>
      <c r="F30" s="355">
        <f t="shared" si="0"/>
        <v>0</v>
      </c>
      <c r="G30" s="370"/>
      <c r="H30" s="357">
        <f>SUM('0:3'!I30)</f>
        <v>0</v>
      </c>
      <c r="I30" s="114"/>
      <c r="J30" s="358"/>
      <c r="K30" s="371"/>
      <c r="L30" s="372">
        <f t="shared" si="1"/>
        <v>0</v>
      </c>
      <c r="M30" s="373">
        <f t="shared" si="2"/>
        <v>0</v>
      </c>
      <c r="O30" s="349"/>
      <c r="P30" s="349"/>
      <c r="Q30" s="375"/>
      <c r="R30" s="376">
        <f t="shared" si="3"/>
        <v>0</v>
      </c>
      <c r="S30" s="377">
        <f t="shared" si="4"/>
        <v>0</v>
      </c>
      <c r="T30" s="377">
        <f t="shared" si="5"/>
        <v>0</v>
      </c>
      <c r="U30" s="377">
        <f t="shared" si="6"/>
        <v>0</v>
      </c>
    </row>
    <row r="31" spans="1:21" ht="16.350000000000001" customHeight="1" thickBot="1" x14ac:dyDescent="0.3">
      <c r="A31" s="378"/>
      <c r="B31" s="366" t="s">
        <v>38</v>
      </c>
      <c r="C31" s="367" t="s">
        <v>180</v>
      </c>
      <c r="D31" s="368">
        <v>54.4</v>
      </c>
      <c r="E31" s="369">
        <f>SUM('0:3'!E31)</f>
        <v>24</v>
      </c>
      <c r="F31" s="355">
        <f t="shared" si="0"/>
        <v>78.400000000000006</v>
      </c>
      <c r="G31" s="370">
        <v>49.8</v>
      </c>
      <c r="H31" s="357">
        <f>SUM('0:3'!I31)</f>
        <v>15.599999999999998</v>
      </c>
      <c r="I31" s="114" t="s">
        <v>135</v>
      </c>
      <c r="J31" s="358"/>
      <c r="K31" s="371">
        <v>3</v>
      </c>
      <c r="L31" s="372">
        <f t="shared" si="1"/>
        <v>30.96</v>
      </c>
      <c r="M31" s="373">
        <f t="shared" si="2"/>
        <v>46.8</v>
      </c>
      <c r="O31" s="349"/>
      <c r="P31" s="349"/>
      <c r="Q31" s="375">
        <v>1.29</v>
      </c>
      <c r="R31" s="376">
        <f t="shared" si="3"/>
        <v>3</v>
      </c>
      <c r="S31" s="377">
        <f t="shared" si="4"/>
        <v>46.8</v>
      </c>
      <c r="T31" s="377">
        <f t="shared" si="5"/>
        <v>26.675999999999995</v>
      </c>
      <c r="U31" s="377">
        <f t="shared" si="6"/>
        <v>21.340799999999998</v>
      </c>
    </row>
    <row r="32" spans="1:21" ht="16.350000000000001" customHeight="1" thickBot="1" x14ac:dyDescent="0.3">
      <c r="A32" s="378"/>
      <c r="B32" s="366" t="s">
        <v>39</v>
      </c>
      <c r="C32" s="367" t="s">
        <v>181</v>
      </c>
      <c r="D32" s="368">
        <v>28.4</v>
      </c>
      <c r="E32" s="369">
        <f>SUM('0:3'!E32)</f>
        <v>12</v>
      </c>
      <c r="F32" s="355">
        <f t="shared" si="0"/>
        <v>40.4</v>
      </c>
      <c r="G32" s="370">
        <v>27.3</v>
      </c>
      <c r="H32" s="357">
        <f>SUM('0:3'!I32)</f>
        <v>7.3999999999999986</v>
      </c>
      <c r="I32" s="114" t="s">
        <v>135</v>
      </c>
      <c r="J32" s="358"/>
      <c r="K32" s="371">
        <v>3</v>
      </c>
      <c r="L32" s="372">
        <f t="shared" si="1"/>
        <v>15.48</v>
      </c>
      <c r="M32" s="373">
        <f t="shared" si="2"/>
        <v>22.199999999999996</v>
      </c>
      <c r="O32" s="349"/>
      <c r="P32" s="349"/>
      <c r="Q32" s="375">
        <v>1.29</v>
      </c>
      <c r="R32" s="376">
        <f t="shared" si="3"/>
        <v>3</v>
      </c>
      <c r="S32" s="377">
        <f t="shared" si="4"/>
        <v>22.199999999999996</v>
      </c>
      <c r="T32" s="377">
        <f t="shared" si="5"/>
        <v>12.653999999999998</v>
      </c>
      <c r="U32" s="377">
        <f t="shared" si="6"/>
        <v>10.123199999999999</v>
      </c>
    </row>
    <row r="33" spans="1:21" ht="16.350000000000001" customHeight="1" thickBot="1" x14ac:dyDescent="0.3">
      <c r="A33" s="378"/>
      <c r="B33" s="366" t="s">
        <v>40</v>
      </c>
      <c r="C33" s="367"/>
      <c r="D33" s="368"/>
      <c r="E33" s="369">
        <f>SUM('0:3'!E33)</f>
        <v>0</v>
      </c>
      <c r="F33" s="355">
        <f t="shared" si="0"/>
        <v>0</v>
      </c>
      <c r="G33" s="370"/>
      <c r="H33" s="357">
        <f>SUM('0:3'!I33)</f>
        <v>0</v>
      </c>
      <c r="I33" s="114"/>
      <c r="J33" s="358"/>
      <c r="K33" s="371"/>
      <c r="L33" s="372">
        <f t="shared" si="1"/>
        <v>0</v>
      </c>
      <c r="M33" s="373">
        <f t="shared" si="2"/>
        <v>0</v>
      </c>
      <c r="O33" s="349"/>
      <c r="P33" s="349"/>
      <c r="Q33" s="375"/>
      <c r="R33" s="376">
        <f t="shared" si="3"/>
        <v>0</v>
      </c>
      <c r="S33" s="377">
        <f t="shared" si="4"/>
        <v>0</v>
      </c>
      <c r="T33" s="377">
        <f t="shared" si="5"/>
        <v>0</v>
      </c>
      <c r="U33" s="377">
        <f t="shared" si="6"/>
        <v>0</v>
      </c>
    </row>
    <row r="34" spans="1:21" ht="16.350000000000001" customHeight="1" thickBot="1" x14ac:dyDescent="0.3">
      <c r="A34" s="378"/>
      <c r="B34" s="366" t="s">
        <v>41</v>
      </c>
      <c r="C34" s="367" t="s">
        <v>182</v>
      </c>
      <c r="D34" s="368">
        <v>51.1</v>
      </c>
      <c r="E34" s="369">
        <f>SUM('0:3'!E34)</f>
        <v>24</v>
      </c>
      <c r="F34" s="381">
        <f t="shared" si="0"/>
        <v>75.099999999999994</v>
      </c>
      <c r="G34" s="370">
        <v>43</v>
      </c>
      <c r="H34" s="357">
        <f>SUM('0:3'!I34)</f>
        <v>22.1</v>
      </c>
      <c r="I34" s="114" t="s">
        <v>135</v>
      </c>
      <c r="J34" s="358"/>
      <c r="K34" s="371">
        <v>12</v>
      </c>
      <c r="L34" s="372">
        <f t="shared" si="1"/>
        <v>152.39999999999998</v>
      </c>
      <c r="M34" s="373">
        <f t="shared" si="2"/>
        <v>265.20000000000005</v>
      </c>
      <c r="O34" s="349"/>
      <c r="P34" s="349"/>
      <c r="Q34" s="375">
        <v>6.35</v>
      </c>
      <c r="R34" s="376">
        <f t="shared" si="3"/>
        <v>12</v>
      </c>
      <c r="S34" s="377">
        <f t="shared" si="4"/>
        <v>265.20000000000005</v>
      </c>
      <c r="T34" s="377">
        <f t="shared" si="5"/>
        <v>124.86500000000001</v>
      </c>
      <c r="U34" s="377">
        <f t="shared" si="6"/>
        <v>99.89200000000001</v>
      </c>
    </row>
    <row r="35" spans="1:21" ht="16.350000000000001" customHeight="1" thickBot="1" x14ac:dyDescent="0.3">
      <c r="A35" s="378"/>
      <c r="B35" s="366" t="s">
        <v>42</v>
      </c>
      <c r="C35" s="367" t="s">
        <v>183</v>
      </c>
      <c r="D35" s="368">
        <v>45.2</v>
      </c>
      <c r="E35" s="369">
        <f>SUM('0:3'!E35)</f>
        <v>36</v>
      </c>
      <c r="F35" s="381">
        <f t="shared" si="0"/>
        <v>81.2</v>
      </c>
      <c r="G35" s="370">
        <v>34.799999999999997</v>
      </c>
      <c r="H35" s="357">
        <f>SUM('0:3'!I35)</f>
        <v>23.200000000000006</v>
      </c>
      <c r="I35" s="114" t="s">
        <v>135</v>
      </c>
      <c r="J35" s="358"/>
      <c r="K35" s="371">
        <v>12</v>
      </c>
      <c r="L35" s="372">
        <f t="shared" si="1"/>
        <v>228.6</v>
      </c>
      <c r="M35" s="373">
        <f t="shared" si="2"/>
        <v>278.40000000000009</v>
      </c>
      <c r="O35" s="349"/>
      <c r="P35" s="349"/>
      <c r="Q35" s="375">
        <v>6.35</v>
      </c>
      <c r="R35" s="376">
        <f t="shared" si="3"/>
        <v>12</v>
      </c>
      <c r="S35" s="377">
        <f t="shared" si="4"/>
        <v>278.40000000000009</v>
      </c>
      <c r="T35" s="377">
        <f t="shared" si="5"/>
        <v>131.08000000000004</v>
      </c>
      <c r="U35" s="377">
        <f t="shared" si="6"/>
        <v>104.86400000000003</v>
      </c>
    </row>
    <row r="36" spans="1:21" ht="16.350000000000001" customHeight="1" thickBot="1" x14ac:dyDescent="0.3">
      <c r="A36" s="378"/>
      <c r="B36" s="366" t="s">
        <v>43</v>
      </c>
      <c r="C36" s="367" t="s">
        <v>184</v>
      </c>
      <c r="D36" s="368">
        <v>13.15</v>
      </c>
      <c r="E36" s="369">
        <f>SUM('0:3'!E36)</f>
        <v>8.4</v>
      </c>
      <c r="F36" s="381">
        <f t="shared" si="0"/>
        <v>21.55</v>
      </c>
      <c r="G36" s="370">
        <v>11.4</v>
      </c>
      <c r="H36" s="357">
        <f>SUM('0:3'!I36)</f>
        <v>4.9000000000000012</v>
      </c>
      <c r="I36" s="114" t="s">
        <v>135</v>
      </c>
      <c r="J36" s="358"/>
      <c r="K36" s="371">
        <v>14</v>
      </c>
      <c r="L36" s="372">
        <f t="shared" si="1"/>
        <v>48.972000000000001</v>
      </c>
      <c r="M36" s="373">
        <f t="shared" si="2"/>
        <v>68.600000000000023</v>
      </c>
      <c r="O36" s="349"/>
      <c r="P36" s="349"/>
      <c r="Q36" s="375">
        <v>5.83</v>
      </c>
      <c r="R36" s="376">
        <f t="shared" si="3"/>
        <v>14</v>
      </c>
      <c r="S36" s="377">
        <f t="shared" si="4"/>
        <v>68.600000000000023</v>
      </c>
      <c r="T36" s="377">
        <f t="shared" si="5"/>
        <v>40.033000000000008</v>
      </c>
      <c r="U36" s="377">
        <f t="shared" si="6"/>
        <v>32.02640000000001</v>
      </c>
    </row>
    <row r="37" spans="1:21" ht="16.350000000000001" customHeight="1" thickBot="1" x14ac:dyDescent="0.3">
      <c r="A37" s="378"/>
      <c r="B37" s="366" t="s">
        <v>44</v>
      </c>
      <c r="C37" s="367" t="s">
        <v>185</v>
      </c>
      <c r="D37" s="368">
        <v>14.85</v>
      </c>
      <c r="E37" s="369">
        <f>SUM('0:3'!E37)</f>
        <v>6</v>
      </c>
      <c r="F37" s="382">
        <f t="shared" si="0"/>
        <v>20.85</v>
      </c>
      <c r="G37" s="370">
        <v>11.2</v>
      </c>
      <c r="H37" s="357">
        <f>SUM('0:3'!I37)</f>
        <v>4.3999999999999986</v>
      </c>
      <c r="I37" s="114" t="s">
        <v>135</v>
      </c>
      <c r="J37" s="358"/>
      <c r="K37" s="371">
        <v>12</v>
      </c>
      <c r="L37" s="372">
        <f t="shared" si="1"/>
        <v>34.68</v>
      </c>
      <c r="M37" s="373">
        <f t="shared" si="2"/>
        <v>52.799999999999983</v>
      </c>
      <c r="O37" s="349"/>
      <c r="P37" s="349"/>
      <c r="Q37" s="375">
        <v>5.78</v>
      </c>
      <c r="R37" s="376">
        <f t="shared" si="3"/>
        <v>12</v>
      </c>
      <c r="S37" s="377">
        <f t="shared" si="4"/>
        <v>52.799999999999983</v>
      </c>
      <c r="T37" s="377">
        <f t="shared" si="5"/>
        <v>27.367999999999991</v>
      </c>
      <c r="U37" s="377">
        <f t="shared" si="6"/>
        <v>21.894399999999994</v>
      </c>
    </row>
    <row r="38" spans="1:21" ht="16.350000000000001" customHeight="1" thickBot="1" x14ac:dyDescent="0.3">
      <c r="A38" s="378"/>
      <c r="B38" s="366" t="s">
        <v>45</v>
      </c>
      <c r="C38" s="367" t="s">
        <v>186</v>
      </c>
      <c r="D38" s="368">
        <v>5.45</v>
      </c>
      <c r="E38" s="369">
        <f>SUM('0:3'!E38)</f>
        <v>5</v>
      </c>
      <c r="F38" s="381">
        <f t="shared" si="0"/>
        <v>10.45</v>
      </c>
      <c r="G38" s="370">
        <v>4.25</v>
      </c>
      <c r="H38" s="357">
        <f>SUM('0:3'!I38)</f>
        <v>2.5000000000000004</v>
      </c>
      <c r="I38" s="114" t="s">
        <v>135</v>
      </c>
      <c r="J38" s="358"/>
      <c r="K38" s="371">
        <v>14</v>
      </c>
      <c r="L38" s="372">
        <f t="shared" si="1"/>
        <v>35.5</v>
      </c>
      <c r="M38" s="373">
        <f t="shared" si="2"/>
        <v>35.000000000000007</v>
      </c>
      <c r="O38" s="349"/>
      <c r="P38" s="349"/>
      <c r="Q38" s="375">
        <v>7.1</v>
      </c>
      <c r="R38" s="376">
        <f t="shared" si="3"/>
        <v>14</v>
      </c>
      <c r="S38" s="377">
        <f t="shared" si="4"/>
        <v>35.000000000000007</v>
      </c>
      <c r="T38" s="377">
        <f t="shared" si="5"/>
        <v>17.250000000000004</v>
      </c>
      <c r="U38" s="377">
        <f t="shared" si="6"/>
        <v>13.800000000000004</v>
      </c>
    </row>
    <row r="39" spans="1:21" ht="16.350000000000001" customHeight="1" thickBot="1" x14ac:dyDescent="0.3">
      <c r="A39" s="378"/>
      <c r="B39" s="366" t="s">
        <v>46</v>
      </c>
      <c r="C39" s="367" t="s">
        <v>187</v>
      </c>
      <c r="D39" s="368">
        <v>0.9</v>
      </c>
      <c r="E39" s="369">
        <f>SUM('0:3'!E39)</f>
        <v>0</v>
      </c>
      <c r="F39" s="381">
        <f t="shared" si="0"/>
        <v>0.9</v>
      </c>
      <c r="G39" s="370">
        <v>0.3</v>
      </c>
      <c r="H39" s="357">
        <f>SUM('0:3'!I39)</f>
        <v>0.40000000000000036</v>
      </c>
      <c r="I39" s="114" t="s">
        <v>135</v>
      </c>
      <c r="J39" s="358"/>
      <c r="K39" s="371">
        <v>14</v>
      </c>
      <c r="L39" s="372">
        <f t="shared" si="1"/>
        <v>0</v>
      </c>
      <c r="M39" s="373">
        <f t="shared" si="2"/>
        <v>5.600000000000005</v>
      </c>
      <c r="O39" s="349"/>
      <c r="P39" s="349"/>
      <c r="Q39" s="375">
        <v>5.74</v>
      </c>
      <c r="R39" s="376">
        <f t="shared" si="3"/>
        <v>14</v>
      </c>
      <c r="S39" s="377">
        <f t="shared" si="4"/>
        <v>5.600000000000005</v>
      </c>
      <c r="T39" s="377">
        <f t="shared" si="5"/>
        <v>3.3040000000000029</v>
      </c>
      <c r="U39" s="377">
        <f t="shared" si="6"/>
        <v>2.6432000000000024</v>
      </c>
    </row>
    <row r="40" spans="1:21" ht="16.350000000000001" customHeight="1" thickBot="1" x14ac:dyDescent="0.3">
      <c r="A40" s="378"/>
      <c r="B40" s="366" t="s">
        <v>47</v>
      </c>
      <c r="C40" s="367" t="s">
        <v>188</v>
      </c>
      <c r="D40" s="368">
        <v>18.350000000000001</v>
      </c>
      <c r="E40" s="369">
        <f>SUM('0:3'!E40)</f>
        <v>12</v>
      </c>
      <c r="F40" s="381">
        <f t="shared" si="0"/>
        <v>30.35</v>
      </c>
      <c r="G40" s="370">
        <v>15.8</v>
      </c>
      <c r="H40" s="357">
        <f>SUM('0:3'!I40)</f>
        <v>7.8500000000000014</v>
      </c>
      <c r="I40" s="114" t="s">
        <v>135</v>
      </c>
      <c r="J40" s="358"/>
      <c r="K40" s="371">
        <v>12</v>
      </c>
      <c r="L40" s="372">
        <f t="shared" si="1"/>
        <v>74.039999999999992</v>
      </c>
      <c r="M40" s="373">
        <f t="shared" si="2"/>
        <v>94.200000000000017</v>
      </c>
      <c r="O40" s="349"/>
      <c r="P40" s="349"/>
      <c r="Q40" s="375">
        <v>6.17</v>
      </c>
      <c r="R40" s="376">
        <f t="shared" si="3"/>
        <v>12</v>
      </c>
      <c r="S40" s="377">
        <f t="shared" si="4"/>
        <v>94.200000000000017</v>
      </c>
      <c r="T40" s="377">
        <f t="shared" si="5"/>
        <v>45.76550000000001</v>
      </c>
      <c r="U40" s="377">
        <f t="shared" si="6"/>
        <v>36.612400000000008</v>
      </c>
    </row>
    <row r="41" spans="1:21" ht="16.350000000000001" customHeight="1" thickBot="1" x14ac:dyDescent="0.3">
      <c r="A41" s="378"/>
      <c r="B41" s="366" t="s">
        <v>48</v>
      </c>
      <c r="C41" s="367" t="s">
        <v>189</v>
      </c>
      <c r="D41" s="368">
        <v>15.85</v>
      </c>
      <c r="E41" s="369">
        <f>SUM('0:3'!E41)</f>
        <v>0</v>
      </c>
      <c r="F41" s="382">
        <f t="shared" si="0"/>
        <v>15.85</v>
      </c>
      <c r="G41" s="370">
        <v>12.5</v>
      </c>
      <c r="H41" s="357">
        <f>SUM('0:3'!I41)</f>
        <v>7.45</v>
      </c>
      <c r="I41" s="114" t="s">
        <v>135</v>
      </c>
      <c r="J41" s="358"/>
      <c r="K41" s="371">
        <v>12</v>
      </c>
      <c r="L41" s="372">
        <f t="shared" si="1"/>
        <v>0</v>
      </c>
      <c r="M41" s="373">
        <f t="shared" si="2"/>
        <v>89.4</v>
      </c>
      <c r="O41" s="349"/>
      <c r="P41" s="349"/>
      <c r="Q41" s="375">
        <v>4.92</v>
      </c>
      <c r="R41" s="376">
        <f t="shared" si="3"/>
        <v>12</v>
      </c>
      <c r="S41" s="377">
        <f t="shared" si="4"/>
        <v>89.4</v>
      </c>
      <c r="T41" s="377">
        <f t="shared" si="5"/>
        <v>52.746000000000002</v>
      </c>
      <c r="U41" s="377">
        <f t="shared" si="6"/>
        <v>42.196800000000003</v>
      </c>
    </row>
    <row r="42" spans="1:21" ht="16.350000000000001" customHeight="1" thickBot="1" x14ac:dyDescent="0.3">
      <c r="A42" s="378"/>
      <c r="B42" s="366" t="s">
        <v>49</v>
      </c>
      <c r="C42" s="367" t="s">
        <v>190</v>
      </c>
      <c r="D42" s="368">
        <v>3.15</v>
      </c>
      <c r="E42" s="369">
        <f>SUM('0:3'!E42)</f>
        <v>2</v>
      </c>
      <c r="F42" s="381">
        <f t="shared" si="0"/>
        <v>5.15</v>
      </c>
      <c r="G42" s="370">
        <v>2.5</v>
      </c>
      <c r="H42" s="357">
        <f>SUM('0:3'!I42)</f>
        <v>2.0999999999999992</v>
      </c>
      <c r="I42" s="114" t="s">
        <v>135</v>
      </c>
      <c r="J42" s="358"/>
      <c r="K42" s="371">
        <v>14</v>
      </c>
      <c r="L42" s="372">
        <f t="shared" si="1"/>
        <v>8.76</v>
      </c>
      <c r="M42" s="373">
        <f t="shared" si="2"/>
        <v>29.399999999999988</v>
      </c>
      <c r="O42" s="349"/>
      <c r="P42" s="349"/>
      <c r="Q42" s="375">
        <v>4.38</v>
      </c>
      <c r="R42" s="376">
        <f t="shared" si="3"/>
        <v>14</v>
      </c>
      <c r="S42" s="377">
        <f t="shared" si="4"/>
        <v>29.399999999999988</v>
      </c>
      <c r="T42" s="377">
        <f t="shared" si="5"/>
        <v>20.201999999999995</v>
      </c>
      <c r="U42" s="377">
        <f t="shared" si="6"/>
        <v>16.161599999999996</v>
      </c>
    </row>
    <row r="43" spans="1:21" ht="16.350000000000001" customHeight="1" thickBot="1" x14ac:dyDescent="0.3">
      <c r="A43" s="378"/>
      <c r="B43" s="366" t="s">
        <v>50</v>
      </c>
      <c r="C43" s="367" t="s">
        <v>191</v>
      </c>
      <c r="D43" s="368">
        <v>1.95</v>
      </c>
      <c r="E43" s="369">
        <f>SUM('0:3'!E43)</f>
        <v>2</v>
      </c>
      <c r="F43" s="381">
        <f t="shared" si="0"/>
        <v>3.95</v>
      </c>
      <c r="G43" s="370">
        <v>1.6</v>
      </c>
      <c r="H43" s="357">
        <f>SUM('0:3'!I43)</f>
        <v>1.5999999999999996</v>
      </c>
      <c r="I43" s="114" t="s">
        <v>135</v>
      </c>
      <c r="J43" s="358"/>
      <c r="K43" s="371">
        <v>20</v>
      </c>
      <c r="L43" s="372">
        <f t="shared" si="1"/>
        <v>21.6</v>
      </c>
      <c r="M43" s="373">
        <f t="shared" si="2"/>
        <v>31.999999999999993</v>
      </c>
      <c r="O43" s="349"/>
      <c r="P43" s="349"/>
      <c r="Q43" s="375">
        <v>10.8</v>
      </c>
      <c r="R43" s="376">
        <f t="shared" si="3"/>
        <v>20</v>
      </c>
      <c r="S43" s="377">
        <f t="shared" si="4"/>
        <v>31.999999999999993</v>
      </c>
      <c r="T43" s="377">
        <f t="shared" si="5"/>
        <v>14.719999999999995</v>
      </c>
      <c r="U43" s="377">
        <f t="shared" si="6"/>
        <v>11.775999999999996</v>
      </c>
    </row>
    <row r="44" spans="1:21" ht="16.350000000000001" customHeight="1" thickBot="1" x14ac:dyDescent="0.3">
      <c r="A44" s="378"/>
      <c r="B44" s="366" t="s">
        <v>51</v>
      </c>
      <c r="C44" s="367" t="s">
        <v>192</v>
      </c>
      <c r="D44" s="368">
        <v>3.5</v>
      </c>
      <c r="E44" s="369">
        <f>SUM('0:3'!E44)</f>
        <v>6</v>
      </c>
      <c r="F44" s="382">
        <f t="shared" si="0"/>
        <v>9.5</v>
      </c>
      <c r="G44" s="370">
        <v>3</v>
      </c>
      <c r="H44" s="357">
        <f>SUM('0:3'!I44)</f>
        <v>2.3000000000000003</v>
      </c>
      <c r="I44" s="114" t="s">
        <v>135</v>
      </c>
      <c r="J44" s="358"/>
      <c r="K44" s="371">
        <v>20</v>
      </c>
      <c r="L44" s="372">
        <f t="shared" si="1"/>
        <v>58.14</v>
      </c>
      <c r="M44" s="373">
        <f t="shared" si="2"/>
        <v>46.000000000000007</v>
      </c>
      <c r="O44" s="349"/>
      <c r="P44" s="349"/>
      <c r="Q44" s="375">
        <v>9.69</v>
      </c>
      <c r="R44" s="376">
        <f t="shared" si="3"/>
        <v>20</v>
      </c>
      <c r="S44" s="377">
        <f t="shared" si="4"/>
        <v>46.000000000000007</v>
      </c>
      <c r="T44" s="377">
        <f t="shared" si="5"/>
        <v>23.713000000000005</v>
      </c>
      <c r="U44" s="377">
        <f t="shared" si="6"/>
        <v>18.970400000000005</v>
      </c>
    </row>
    <row r="45" spans="1:21" ht="16.350000000000001" customHeight="1" thickBot="1" x14ac:dyDescent="0.3">
      <c r="A45" s="378"/>
      <c r="B45" s="366" t="s">
        <v>52</v>
      </c>
      <c r="C45" s="367" t="s">
        <v>193</v>
      </c>
      <c r="D45" s="368">
        <v>2.0499999999999998</v>
      </c>
      <c r="E45" s="369">
        <f>SUM('0:3'!E45)</f>
        <v>0</v>
      </c>
      <c r="F45" s="383">
        <f t="shared" ref="F45:F76" si="7">D45+E45</f>
        <v>2.0499999999999998</v>
      </c>
      <c r="G45" s="370">
        <v>1.75</v>
      </c>
      <c r="H45" s="357">
        <f>SUM('0:3'!I45)</f>
        <v>0.35000000000000053</v>
      </c>
      <c r="I45" s="114" t="s">
        <v>135</v>
      </c>
      <c r="J45" s="358"/>
      <c r="K45" s="371">
        <v>14</v>
      </c>
      <c r="L45" s="372">
        <f t="shared" ref="L45:L76" si="8">E45*Q45</f>
        <v>0</v>
      </c>
      <c r="M45" s="373">
        <f t="shared" ref="M45:M76" si="9">H45*K45</f>
        <v>4.9000000000000075</v>
      </c>
      <c r="O45" s="349"/>
      <c r="P45" s="349"/>
      <c r="Q45" s="375">
        <v>7.15</v>
      </c>
      <c r="R45" s="376">
        <f t="shared" ref="R45:R76" si="10">K45</f>
        <v>14</v>
      </c>
      <c r="S45" s="377">
        <f t="shared" ref="S45:S69" si="11">H45*K45</f>
        <v>4.9000000000000075</v>
      </c>
      <c r="T45" s="377">
        <f t="shared" ref="T45:T76" si="12">(R45-Q45)*H45</f>
        <v>2.3975000000000035</v>
      </c>
      <c r="U45" s="377">
        <f t="shared" ref="U45:U76" si="13">T45*0.8</f>
        <v>1.9180000000000028</v>
      </c>
    </row>
    <row r="46" spans="1:21" ht="16.350000000000001" customHeight="1" thickBot="1" x14ac:dyDescent="0.3">
      <c r="A46" s="378"/>
      <c r="B46" s="366" t="s">
        <v>53</v>
      </c>
      <c r="C46" s="367" t="s">
        <v>194</v>
      </c>
      <c r="D46" s="368">
        <v>3.25</v>
      </c>
      <c r="E46" s="369">
        <f>SUM('0:3'!E46)</f>
        <v>5</v>
      </c>
      <c r="F46" s="381">
        <f t="shared" si="7"/>
        <v>8.25</v>
      </c>
      <c r="G46" s="370">
        <v>2.7</v>
      </c>
      <c r="H46" s="357">
        <f>SUM('0:3'!I46)</f>
        <v>1.3000000000000003</v>
      </c>
      <c r="I46" s="114" t="s">
        <v>135</v>
      </c>
      <c r="J46" s="358"/>
      <c r="K46" s="371">
        <v>24</v>
      </c>
      <c r="L46" s="372">
        <f t="shared" si="8"/>
        <v>84.55</v>
      </c>
      <c r="M46" s="373">
        <f t="shared" si="9"/>
        <v>31.200000000000006</v>
      </c>
      <c r="O46" s="349"/>
      <c r="P46" s="349"/>
      <c r="Q46" s="375">
        <v>16.91</v>
      </c>
      <c r="R46" s="376">
        <f t="shared" si="10"/>
        <v>24</v>
      </c>
      <c r="S46" s="377">
        <f t="shared" si="11"/>
        <v>31.200000000000006</v>
      </c>
      <c r="T46" s="377">
        <f t="shared" si="12"/>
        <v>9.2170000000000023</v>
      </c>
      <c r="U46" s="377">
        <f t="shared" si="13"/>
        <v>7.3736000000000024</v>
      </c>
    </row>
    <row r="47" spans="1:21" ht="16.350000000000001" customHeight="1" thickBot="1" x14ac:dyDescent="0.3">
      <c r="A47" s="378"/>
      <c r="B47" s="366" t="s">
        <v>54</v>
      </c>
      <c r="C47" s="367" t="s">
        <v>195</v>
      </c>
      <c r="D47" s="368"/>
      <c r="E47" s="369">
        <f>SUM('0:3'!E47)</f>
        <v>0</v>
      </c>
      <c r="F47" s="384">
        <f t="shared" si="7"/>
        <v>0</v>
      </c>
      <c r="G47" s="370"/>
      <c r="H47" s="357">
        <f>SUM('0:3'!I47)</f>
        <v>0</v>
      </c>
      <c r="I47" s="114" t="s">
        <v>135</v>
      </c>
      <c r="J47" s="358"/>
      <c r="K47" s="371">
        <v>20</v>
      </c>
      <c r="L47" s="372">
        <f t="shared" si="8"/>
        <v>0</v>
      </c>
      <c r="M47" s="373">
        <f t="shared" si="9"/>
        <v>0</v>
      </c>
      <c r="O47" s="349"/>
      <c r="P47" s="349"/>
      <c r="Q47" s="375">
        <v>5.9980000000000002</v>
      </c>
      <c r="R47" s="376">
        <f t="shared" si="10"/>
        <v>20</v>
      </c>
      <c r="S47" s="377">
        <f t="shared" si="11"/>
        <v>0</v>
      </c>
      <c r="T47" s="377">
        <f t="shared" si="12"/>
        <v>0</v>
      </c>
      <c r="U47" s="377">
        <f t="shared" si="13"/>
        <v>0</v>
      </c>
    </row>
    <row r="48" spans="1:21" ht="16.350000000000001" customHeight="1" thickBot="1" x14ac:dyDescent="0.3">
      <c r="A48" s="378"/>
      <c r="B48" s="366" t="s">
        <v>55</v>
      </c>
      <c r="C48" s="367" t="s">
        <v>196</v>
      </c>
      <c r="D48" s="368"/>
      <c r="E48" s="369">
        <f>SUM('0:3'!E48)</f>
        <v>0</v>
      </c>
      <c r="F48" s="384">
        <f t="shared" si="7"/>
        <v>0</v>
      </c>
      <c r="G48" s="385"/>
      <c r="H48" s="357">
        <f>SUM('0:3'!I48)</f>
        <v>0</v>
      </c>
      <c r="I48" s="114" t="s">
        <v>135</v>
      </c>
      <c r="J48" s="358"/>
      <c r="K48" s="371">
        <v>20</v>
      </c>
      <c r="L48" s="372">
        <f t="shared" si="8"/>
        <v>0</v>
      </c>
      <c r="M48" s="373">
        <f t="shared" si="9"/>
        <v>0</v>
      </c>
      <c r="O48" s="349"/>
      <c r="P48" s="349"/>
      <c r="Q48" s="375">
        <v>9.69</v>
      </c>
      <c r="R48" s="376">
        <f t="shared" si="10"/>
        <v>20</v>
      </c>
      <c r="S48" s="377">
        <f t="shared" si="11"/>
        <v>0</v>
      </c>
      <c r="T48" s="377">
        <f t="shared" si="12"/>
        <v>0</v>
      </c>
      <c r="U48" s="377">
        <f t="shared" si="13"/>
        <v>0</v>
      </c>
    </row>
    <row r="49" spans="1:21" ht="16.350000000000001" customHeight="1" thickBot="1" x14ac:dyDescent="0.3">
      <c r="A49" s="378"/>
      <c r="B49" s="366" t="s">
        <v>56</v>
      </c>
      <c r="C49" s="367" t="s">
        <v>197</v>
      </c>
      <c r="D49" s="368">
        <v>4.3</v>
      </c>
      <c r="E49" s="369">
        <f>SUM('0:3'!E49)</f>
        <v>3</v>
      </c>
      <c r="F49" s="384">
        <f t="shared" si="7"/>
        <v>7.3</v>
      </c>
      <c r="G49" s="385">
        <v>4.25</v>
      </c>
      <c r="H49" s="357">
        <f>SUM('0:3'!I49)</f>
        <v>1.1499999999999995</v>
      </c>
      <c r="I49" s="114" t="s">
        <v>135</v>
      </c>
      <c r="J49" s="358"/>
      <c r="K49" s="371">
        <v>12</v>
      </c>
      <c r="L49" s="372">
        <f t="shared" si="8"/>
        <v>15.24</v>
      </c>
      <c r="M49" s="373">
        <f t="shared" si="9"/>
        <v>13.799999999999994</v>
      </c>
      <c r="O49" s="349"/>
      <c r="P49" s="349"/>
      <c r="Q49" s="375">
        <v>5.08</v>
      </c>
      <c r="R49" s="376">
        <f t="shared" si="10"/>
        <v>12</v>
      </c>
      <c r="S49" s="377">
        <f t="shared" si="11"/>
        <v>13.799999999999994</v>
      </c>
      <c r="T49" s="377">
        <f t="shared" si="12"/>
        <v>7.9579999999999966</v>
      </c>
      <c r="U49" s="377">
        <f t="shared" si="13"/>
        <v>6.3663999999999978</v>
      </c>
    </row>
    <row r="50" spans="1:21" ht="16.350000000000001" customHeight="1" thickBot="1" x14ac:dyDescent="0.3">
      <c r="A50" s="378"/>
      <c r="B50" s="366" t="s">
        <v>57</v>
      </c>
      <c r="C50" s="367" t="s">
        <v>198</v>
      </c>
      <c r="D50" s="368">
        <v>1.45</v>
      </c>
      <c r="E50" s="369">
        <f>SUM('0:3'!E50)</f>
        <v>3</v>
      </c>
      <c r="F50" s="384">
        <f t="shared" si="7"/>
        <v>4.45</v>
      </c>
      <c r="G50" s="385">
        <v>0.75</v>
      </c>
      <c r="H50" s="357">
        <f>SUM('0:3'!I50)</f>
        <v>1.0000000000000002</v>
      </c>
      <c r="I50" s="114" t="s">
        <v>135</v>
      </c>
      <c r="J50" s="358"/>
      <c r="K50" s="371">
        <v>18</v>
      </c>
      <c r="L50" s="372">
        <f t="shared" si="8"/>
        <v>14.700000000000001</v>
      </c>
      <c r="M50" s="373">
        <f t="shared" si="9"/>
        <v>18.000000000000004</v>
      </c>
      <c r="O50" s="349"/>
      <c r="P50" s="349"/>
      <c r="Q50" s="375">
        <v>4.9000000000000004</v>
      </c>
      <c r="R50" s="376">
        <f t="shared" si="10"/>
        <v>18</v>
      </c>
      <c r="S50" s="377">
        <f t="shared" si="11"/>
        <v>18.000000000000004</v>
      </c>
      <c r="T50" s="377">
        <f t="shared" si="12"/>
        <v>13.100000000000003</v>
      </c>
      <c r="U50" s="377">
        <f t="shared" si="13"/>
        <v>10.480000000000004</v>
      </c>
    </row>
    <row r="51" spans="1:21" ht="16.350000000000001" customHeight="1" thickBot="1" x14ac:dyDescent="0.3">
      <c r="A51" s="378"/>
      <c r="B51" s="366" t="s">
        <v>58</v>
      </c>
      <c r="C51" s="367" t="s">
        <v>199</v>
      </c>
      <c r="D51" s="368">
        <v>2.35</v>
      </c>
      <c r="E51" s="369">
        <f>SUM('0:3'!E51)</f>
        <v>0</v>
      </c>
      <c r="F51" s="384">
        <f t="shared" si="7"/>
        <v>2.35</v>
      </c>
      <c r="G51" s="385">
        <v>2.35</v>
      </c>
      <c r="H51" s="357">
        <f>SUM('0:3'!I51)</f>
        <v>0.70000000000000018</v>
      </c>
      <c r="I51" s="114" t="s">
        <v>135</v>
      </c>
      <c r="J51" s="358"/>
      <c r="K51" s="371">
        <v>24</v>
      </c>
      <c r="L51" s="372">
        <f t="shared" si="8"/>
        <v>0</v>
      </c>
      <c r="M51" s="373">
        <f t="shared" si="9"/>
        <v>16.800000000000004</v>
      </c>
      <c r="O51" s="349"/>
      <c r="P51" s="349"/>
      <c r="Q51" s="375">
        <v>11.45</v>
      </c>
      <c r="R51" s="376">
        <f t="shared" si="10"/>
        <v>24</v>
      </c>
      <c r="S51" s="377">
        <f t="shared" si="11"/>
        <v>16.800000000000004</v>
      </c>
      <c r="T51" s="377">
        <f t="shared" si="12"/>
        <v>8.7850000000000019</v>
      </c>
      <c r="U51" s="377">
        <f t="shared" si="13"/>
        <v>7.0280000000000022</v>
      </c>
    </row>
    <row r="52" spans="1:21" ht="16.350000000000001" customHeight="1" thickBot="1" x14ac:dyDescent="0.3">
      <c r="B52" s="366" t="s">
        <v>59</v>
      </c>
      <c r="C52" s="367"/>
      <c r="D52" s="368"/>
      <c r="E52" s="369">
        <f>SUM('0:3'!E52)</f>
        <v>0</v>
      </c>
      <c r="F52" s="384">
        <f t="shared" si="7"/>
        <v>0</v>
      </c>
      <c r="G52" s="385"/>
      <c r="H52" s="357">
        <f>SUM('0:3'!I52)</f>
        <v>0</v>
      </c>
      <c r="I52" s="114"/>
      <c r="J52" s="358"/>
      <c r="K52" s="371"/>
      <c r="L52" s="372">
        <f t="shared" si="8"/>
        <v>0</v>
      </c>
      <c r="M52" s="373">
        <f t="shared" si="9"/>
        <v>0</v>
      </c>
      <c r="O52" s="349"/>
      <c r="P52" s="349"/>
      <c r="Q52" s="375"/>
      <c r="R52" s="376">
        <f t="shared" si="10"/>
        <v>0</v>
      </c>
      <c r="S52" s="377">
        <f t="shared" si="11"/>
        <v>0</v>
      </c>
      <c r="T52" s="377">
        <f t="shared" si="12"/>
        <v>0</v>
      </c>
      <c r="U52" s="377">
        <f t="shared" si="13"/>
        <v>0</v>
      </c>
    </row>
    <row r="53" spans="1:21" ht="16.350000000000001" customHeight="1" thickBot="1" x14ac:dyDescent="0.3">
      <c r="B53" s="366" t="s">
        <v>60</v>
      </c>
      <c r="C53" s="367"/>
      <c r="D53" s="368"/>
      <c r="E53" s="369">
        <f>SUM('0:3'!E53)</f>
        <v>0</v>
      </c>
      <c r="F53" s="386">
        <f t="shared" si="7"/>
        <v>0</v>
      </c>
      <c r="G53" s="387"/>
      <c r="H53" s="357">
        <f>SUM('0:3'!I53)</f>
        <v>0</v>
      </c>
      <c r="I53" s="114"/>
      <c r="J53" s="358"/>
      <c r="K53" s="371"/>
      <c r="L53" s="372">
        <f t="shared" si="8"/>
        <v>0</v>
      </c>
      <c r="M53" s="373">
        <f t="shared" si="9"/>
        <v>0</v>
      </c>
      <c r="O53" s="349"/>
      <c r="P53" s="349"/>
      <c r="Q53" s="375"/>
      <c r="R53" s="376">
        <f t="shared" si="10"/>
        <v>0</v>
      </c>
      <c r="S53" s="377">
        <f t="shared" si="11"/>
        <v>0</v>
      </c>
      <c r="T53" s="377">
        <f t="shared" si="12"/>
        <v>0</v>
      </c>
      <c r="U53" s="377">
        <f t="shared" si="13"/>
        <v>0</v>
      </c>
    </row>
    <row r="54" spans="1:21" ht="16.350000000000001" customHeight="1" thickBot="1" x14ac:dyDescent="0.3">
      <c r="B54" s="366" t="s">
        <v>61</v>
      </c>
      <c r="C54" s="367" t="s">
        <v>200</v>
      </c>
      <c r="D54" s="368">
        <v>9</v>
      </c>
      <c r="E54" s="369">
        <f>SUM('0:3'!E65)</f>
        <v>0</v>
      </c>
      <c r="F54" s="388">
        <f t="shared" si="7"/>
        <v>9</v>
      </c>
      <c r="G54" s="370">
        <v>9</v>
      </c>
      <c r="H54" s="357">
        <f>SUM('0:3'!I65)</f>
        <v>0</v>
      </c>
      <c r="I54" s="114" t="s">
        <v>136</v>
      </c>
      <c r="J54" s="358"/>
      <c r="K54" s="371">
        <v>1.1000000000000001</v>
      </c>
      <c r="L54" s="372">
        <f t="shared" si="8"/>
        <v>0</v>
      </c>
      <c r="M54" s="373">
        <f t="shared" si="9"/>
        <v>0</v>
      </c>
      <c r="O54" s="349"/>
      <c r="P54" s="349"/>
      <c r="Q54" s="375">
        <v>0.78</v>
      </c>
      <c r="R54" s="376">
        <f t="shared" si="10"/>
        <v>1.1000000000000001</v>
      </c>
      <c r="S54" s="377">
        <f t="shared" si="11"/>
        <v>0</v>
      </c>
      <c r="T54" s="377">
        <f t="shared" si="12"/>
        <v>0</v>
      </c>
      <c r="U54" s="377">
        <f t="shared" si="13"/>
        <v>0</v>
      </c>
    </row>
    <row r="55" spans="1:21" ht="16.350000000000001" customHeight="1" thickBot="1" x14ac:dyDescent="0.3">
      <c r="B55" s="366" t="s">
        <v>62</v>
      </c>
      <c r="C55" s="367" t="s">
        <v>201</v>
      </c>
      <c r="D55" s="368">
        <v>34.6</v>
      </c>
      <c r="E55" s="369">
        <f>SUM('0:3'!E66)</f>
        <v>0</v>
      </c>
      <c r="F55" s="389">
        <f t="shared" si="7"/>
        <v>34.6</v>
      </c>
      <c r="G55" s="390">
        <v>32.299999999999997</v>
      </c>
      <c r="H55" s="357">
        <f>SUM('0:3'!I66)</f>
        <v>7.4</v>
      </c>
      <c r="I55" s="114" t="s">
        <v>136</v>
      </c>
      <c r="J55" s="358"/>
      <c r="K55" s="371">
        <v>2</v>
      </c>
      <c r="L55" s="372">
        <f t="shared" si="8"/>
        <v>0</v>
      </c>
      <c r="M55" s="373">
        <f t="shared" si="9"/>
        <v>14.8</v>
      </c>
      <c r="O55" s="349"/>
      <c r="P55" s="349"/>
      <c r="Q55" s="375">
        <v>0.72599999999999998</v>
      </c>
      <c r="R55" s="376">
        <f t="shared" si="10"/>
        <v>2</v>
      </c>
      <c r="S55" s="377">
        <f t="shared" si="11"/>
        <v>14.8</v>
      </c>
      <c r="T55" s="377">
        <f t="shared" si="12"/>
        <v>9.4276</v>
      </c>
      <c r="U55" s="377">
        <f t="shared" si="13"/>
        <v>7.5420800000000003</v>
      </c>
    </row>
    <row r="56" spans="1:21" ht="16.350000000000001" customHeight="1" thickBot="1" x14ac:dyDescent="0.3">
      <c r="B56" s="366" t="s">
        <v>63</v>
      </c>
      <c r="C56" s="367" t="s">
        <v>202</v>
      </c>
      <c r="D56" s="368">
        <v>19</v>
      </c>
      <c r="E56" s="369">
        <f>SUM('0:3'!E67)</f>
        <v>36</v>
      </c>
      <c r="F56" s="389">
        <f t="shared" si="7"/>
        <v>55</v>
      </c>
      <c r="G56" s="390">
        <v>17</v>
      </c>
      <c r="H56" s="357">
        <f>SUM('0:3'!I67)</f>
        <v>36</v>
      </c>
      <c r="I56" s="114" t="s">
        <v>136</v>
      </c>
      <c r="J56" s="358"/>
      <c r="K56" s="371">
        <v>0.9</v>
      </c>
      <c r="L56" s="372">
        <f t="shared" si="8"/>
        <v>19.008000000000003</v>
      </c>
      <c r="M56" s="373">
        <f t="shared" si="9"/>
        <v>32.4</v>
      </c>
      <c r="O56" s="349"/>
      <c r="P56" s="349"/>
      <c r="Q56" s="375">
        <v>0.52800000000000002</v>
      </c>
      <c r="R56" s="376">
        <f t="shared" si="10"/>
        <v>0.9</v>
      </c>
      <c r="S56" s="377">
        <f t="shared" si="11"/>
        <v>32.4</v>
      </c>
      <c r="T56" s="377">
        <f t="shared" si="12"/>
        <v>13.391999999999999</v>
      </c>
      <c r="U56" s="377">
        <f t="shared" si="13"/>
        <v>10.7136</v>
      </c>
    </row>
    <row r="57" spans="1:21" ht="16.350000000000001" customHeight="1" thickBot="1" x14ac:dyDescent="0.3">
      <c r="B57" s="366" t="s">
        <v>64</v>
      </c>
      <c r="C57" s="367" t="s">
        <v>203</v>
      </c>
      <c r="D57" s="368">
        <v>6</v>
      </c>
      <c r="E57" s="369">
        <f>SUM('0:3'!E68)</f>
        <v>0</v>
      </c>
      <c r="F57" s="389">
        <f t="shared" si="7"/>
        <v>6</v>
      </c>
      <c r="G57" s="390">
        <v>17</v>
      </c>
      <c r="H57" s="357">
        <f>SUM('0:3'!I68)</f>
        <v>6</v>
      </c>
      <c r="I57" s="114" t="s">
        <v>136</v>
      </c>
      <c r="J57" s="358"/>
      <c r="K57" s="371">
        <v>1.1000000000000001</v>
      </c>
      <c r="L57" s="372">
        <f t="shared" si="8"/>
        <v>0</v>
      </c>
      <c r="M57" s="373">
        <f t="shared" si="9"/>
        <v>6.6000000000000005</v>
      </c>
      <c r="O57" s="349"/>
      <c r="P57" s="349"/>
      <c r="Q57" s="375">
        <v>0.49</v>
      </c>
      <c r="R57" s="376">
        <f t="shared" si="10"/>
        <v>1.1000000000000001</v>
      </c>
      <c r="S57" s="377">
        <f t="shared" si="11"/>
        <v>6.6000000000000005</v>
      </c>
      <c r="T57" s="377">
        <f t="shared" si="12"/>
        <v>3.6600000000000006</v>
      </c>
      <c r="U57" s="377">
        <f t="shared" si="13"/>
        <v>2.9280000000000008</v>
      </c>
    </row>
    <row r="58" spans="1:21" ht="16.350000000000001" customHeight="1" thickBot="1" x14ac:dyDescent="0.3">
      <c r="B58" s="366" t="s">
        <v>65</v>
      </c>
      <c r="C58" s="367" t="s">
        <v>204</v>
      </c>
      <c r="D58" s="368">
        <v>48</v>
      </c>
      <c r="E58" s="369">
        <f>SUM('0:3'!E69)</f>
        <v>0</v>
      </c>
      <c r="F58" s="389">
        <f t="shared" si="7"/>
        <v>48</v>
      </c>
      <c r="G58" s="390">
        <v>41</v>
      </c>
      <c r="H58" s="357">
        <f>SUM('0:3'!I69)</f>
        <v>9</v>
      </c>
      <c r="I58" s="114" t="s">
        <v>136</v>
      </c>
      <c r="J58" s="358"/>
      <c r="K58" s="371">
        <v>0.5</v>
      </c>
      <c r="L58" s="372">
        <f t="shared" si="8"/>
        <v>0</v>
      </c>
      <c r="M58" s="373">
        <f t="shared" si="9"/>
        <v>4.5</v>
      </c>
      <c r="O58" s="349"/>
      <c r="P58" s="349"/>
      <c r="Q58" s="375">
        <v>0.17</v>
      </c>
      <c r="R58" s="376">
        <f t="shared" si="10"/>
        <v>0.5</v>
      </c>
      <c r="S58" s="377">
        <f t="shared" si="11"/>
        <v>4.5</v>
      </c>
      <c r="T58" s="377">
        <f t="shared" si="12"/>
        <v>2.9699999999999998</v>
      </c>
      <c r="U58" s="377">
        <f t="shared" si="13"/>
        <v>2.3759999999999999</v>
      </c>
    </row>
    <row r="59" spans="1:21" ht="16.350000000000001" customHeight="1" thickBot="1" x14ac:dyDescent="0.3">
      <c r="B59" s="366" t="s">
        <v>66</v>
      </c>
      <c r="C59" s="367" t="s">
        <v>205</v>
      </c>
      <c r="D59" s="368">
        <v>18</v>
      </c>
      <c r="E59" s="369">
        <f>SUM('0:3'!E70)</f>
        <v>-2</v>
      </c>
      <c r="F59" s="389">
        <f t="shared" si="7"/>
        <v>16</v>
      </c>
      <c r="G59" s="390">
        <v>18</v>
      </c>
      <c r="H59" s="357">
        <f>SUM('0:3'!I70)</f>
        <v>0</v>
      </c>
      <c r="I59" s="114" t="s">
        <v>136</v>
      </c>
      <c r="J59" s="358"/>
      <c r="K59" s="371">
        <v>1.8</v>
      </c>
      <c r="L59" s="372">
        <f t="shared" si="8"/>
        <v>-0.5</v>
      </c>
      <c r="M59" s="373">
        <f t="shared" si="9"/>
        <v>0</v>
      </c>
      <c r="O59" s="349"/>
      <c r="P59" s="349"/>
      <c r="Q59" s="375">
        <v>0.25</v>
      </c>
      <c r="R59" s="376">
        <f t="shared" si="10"/>
        <v>1.8</v>
      </c>
      <c r="S59" s="377">
        <f t="shared" si="11"/>
        <v>0</v>
      </c>
      <c r="T59" s="377">
        <f t="shared" si="12"/>
        <v>0</v>
      </c>
      <c r="U59" s="377">
        <f t="shared" si="13"/>
        <v>0</v>
      </c>
    </row>
    <row r="60" spans="1:21" ht="16.350000000000001" customHeight="1" thickBot="1" x14ac:dyDescent="0.3">
      <c r="B60" s="366" t="s">
        <v>67</v>
      </c>
      <c r="C60" s="367" t="s">
        <v>252</v>
      </c>
      <c r="D60" s="368">
        <v>30</v>
      </c>
      <c r="E60" s="369">
        <f>SUM('0:3'!E71)</f>
        <v>20</v>
      </c>
      <c r="F60" s="389">
        <f t="shared" si="7"/>
        <v>50</v>
      </c>
      <c r="G60" s="390">
        <v>30</v>
      </c>
      <c r="H60" s="357">
        <f>SUM('0:3'!I71)</f>
        <v>28</v>
      </c>
      <c r="I60" s="114" t="s">
        <v>136</v>
      </c>
      <c r="J60" s="358"/>
      <c r="K60" s="371">
        <v>0.5</v>
      </c>
      <c r="L60" s="372">
        <f t="shared" si="8"/>
        <v>2</v>
      </c>
      <c r="M60" s="373">
        <f t="shared" si="9"/>
        <v>14</v>
      </c>
      <c r="O60" s="349"/>
      <c r="P60" s="349"/>
      <c r="Q60" s="375">
        <v>0.1</v>
      </c>
      <c r="R60" s="376">
        <f t="shared" si="10"/>
        <v>0.5</v>
      </c>
      <c r="S60" s="377">
        <f t="shared" si="11"/>
        <v>14</v>
      </c>
      <c r="T60" s="377">
        <f t="shared" si="12"/>
        <v>11.200000000000001</v>
      </c>
      <c r="U60" s="377">
        <f t="shared" si="13"/>
        <v>8.9600000000000009</v>
      </c>
    </row>
    <row r="61" spans="1:21" ht="16.350000000000001" customHeight="1" thickBot="1" x14ac:dyDescent="0.3">
      <c r="B61" s="366" t="s">
        <v>68</v>
      </c>
      <c r="C61" s="367" t="s">
        <v>206</v>
      </c>
      <c r="D61" s="368">
        <v>30</v>
      </c>
      <c r="E61" s="369">
        <f>SUM('0:3'!E72)</f>
        <v>0</v>
      </c>
      <c r="F61" s="389">
        <f t="shared" si="7"/>
        <v>30</v>
      </c>
      <c r="G61" s="390">
        <v>25.7</v>
      </c>
      <c r="H61" s="357">
        <f>SUM('0:3'!I72)</f>
        <v>12.5</v>
      </c>
      <c r="I61" s="114" t="s">
        <v>135</v>
      </c>
      <c r="J61" s="358"/>
      <c r="K61" s="371">
        <v>1.5</v>
      </c>
      <c r="L61" s="372">
        <f t="shared" si="8"/>
        <v>0</v>
      </c>
      <c r="M61" s="373">
        <f t="shared" si="9"/>
        <v>18.75</v>
      </c>
      <c r="O61" s="349"/>
      <c r="P61" s="349"/>
      <c r="Q61" s="375">
        <v>0.23</v>
      </c>
      <c r="R61" s="376">
        <f t="shared" si="10"/>
        <v>1.5</v>
      </c>
      <c r="S61" s="377">
        <f t="shared" si="11"/>
        <v>18.75</v>
      </c>
      <c r="T61" s="377">
        <f t="shared" si="12"/>
        <v>15.875</v>
      </c>
      <c r="U61" s="377">
        <f t="shared" si="13"/>
        <v>12.700000000000001</v>
      </c>
    </row>
    <row r="62" spans="1:21" ht="16.350000000000001" customHeight="1" thickBot="1" x14ac:dyDescent="0.3">
      <c r="B62" s="366" t="s">
        <v>69</v>
      </c>
      <c r="C62" s="367" t="s">
        <v>207</v>
      </c>
      <c r="D62" s="368">
        <v>41</v>
      </c>
      <c r="E62" s="369">
        <f>SUM('0:3'!E73)</f>
        <v>48</v>
      </c>
      <c r="F62" s="389">
        <f t="shared" si="7"/>
        <v>89</v>
      </c>
      <c r="G62" s="390">
        <v>36</v>
      </c>
      <c r="H62" s="357">
        <f>SUM('0:3'!I73)</f>
        <v>10</v>
      </c>
      <c r="I62" s="114" t="s">
        <v>136</v>
      </c>
      <c r="J62" s="358"/>
      <c r="K62" s="371">
        <v>1</v>
      </c>
      <c r="L62" s="372">
        <f t="shared" si="8"/>
        <v>22.080000000000002</v>
      </c>
      <c r="M62" s="373">
        <f t="shared" si="9"/>
        <v>10</v>
      </c>
      <c r="O62" s="349"/>
      <c r="P62" s="349"/>
      <c r="Q62" s="375">
        <v>0.46</v>
      </c>
      <c r="R62" s="376">
        <f t="shared" si="10"/>
        <v>1</v>
      </c>
      <c r="S62" s="377">
        <f t="shared" si="11"/>
        <v>10</v>
      </c>
      <c r="T62" s="377">
        <f t="shared" si="12"/>
        <v>5.4</v>
      </c>
      <c r="U62" s="377">
        <f t="shared" si="13"/>
        <v>4.32</v>
      </c>
    </row>
    <row r="63" spans="1:21" ht="16.350000000000001" customHeight="1" thickBot="1" x14ac:dyDescent="0.3">
      <c r="B63" s="366" t="s">
        <v>70</v>
      </c>
      <c r="C63" s="367" t="s">
        <v>208</v>
      </c>
      <c r="D63" s="368">
        <v>11.2</v>
      </c>
      <c r="E63" s="369">
        <f>SUM('0:3'!E74)</f>
        <v>0</v>
      </c>
      <c r="F63" s="389">
        <f t="shared" si="7"/>
        <v>11.2</v>
      </c>
      <c r="G63" s="390">
        <v>9</v>
      </c>
      <c r="H63" s="357">
        <f>SUM('0:3'!I74)</f>
        <v>3.4000000000000021</v>
      </c>
      <c r="I63" s="114" t="s">
        <v>135</v>
      </c>
      <c r="J63" s="358"/>
      <c r="K63" s="371">
        <v>3</v>
      </c>
      <c r="L63" s="372">
        <f t="shared" si="8"/>
        <v>0</v>
      </c>
      <c r="M63" s="373">
        <f t="shared" si="9"/>
        <v>10.200000000000006</v>
      </c>
      <c r="O63" s="349"/>
      <c r="P63" s="349"/>
      <c r="Q63" s="375">
        <v>1.1879999999999999</v>
      </c>
      <c r="R63" s="376">
        <f t="shared" si="10"/>
        <v>3</v>
      </c>
      <c r="S63" s="377">
        <f t="shared" si="11"/>
        <v>10.200000000000006</v>
      </c>
      <c r="T63" s="377">
        <f t="shared" si="12"/>
        <v>6.1608000000000036</v>
      </c>
      <c r="U63" s="377">
        <f t="shared" si="13"/>
        <v>4.9286400000000032</v>
      </c>
    </row>
    <row r="64" spans="1:21" ht="16.350000000000001" customHeight="1" thickBot="1" x14ac:dyDescent="0.3">
      <c r="B64" s="366" t="s">
        <v>71</v>
      </c>
      <c r="C64" s="367" t="s">
        <v>209</v>
      </c>
      <c r="D64" s="368">
        <v>3</v>
      </c>
      <c r="E64" s="369">
        <f>SUM('0:3'!E75)</f>
        <v>0</v>
      </c>
      <c r="F64" s="389">
        <f t="shared" si="7"/>
        <v>3</v>
      </c>
      <c r="G64" s="390">
        <v>15</v>
      </c>
      <c r="H64" s="357">
        <f>SUM('0:3'!I75)</f>
        <v>6</v>
      </c>
      <c r="I64" s="114" t="s">
        <v>135</v>
      </c>
      <c r="J64" s="358"/>
      <c r="K64" s="371">
        <v>1.1000000000000001</v>
      </c>
      <c r="L64" s="372">
        <f t="shared" si="8"/>
        <v>0</v>
      </c>
      <c r="M64" s="373">
        <f t="shared" si="9"/>
        <v>6.6000000000000005</v>
      </c>
      <c r="O64" s="349"/>
      <c r="P64" s="349"/>
      <c r="Q64" s="375">
        <v>0.33</v>
      </c>
      <c r="R64" s="376">
        <f t="shared" si="10"/>
        <v>1.1000000000000001</v>
      </c>
      <c r="S64" s="377">
        <f t="shared" si="11"/>
        <v>6.6000000000000005</v>
      </c>
      <c r="T64" s="377">
        <f t="shared" si="12"/>
        <v>4.62</v>
      </c>
      <c r="U64" s="377">
        <f t="shared" si="13"/>
        <v>3.6960000000000002</v>
      </c>
    </row>
    <row r="65" spans="1:21" ht="16.350000000000001" customHeight="1" thickBot="1" x14ac:dyDescent="0.3">
      <c r="B65" s="366" t="s">
        <v>72</v>
      </c>
      <c r="C65" s="367" t="s">
        <v>210</v>
      </c>
      <c r="D65" s="368">
        <v>20</v>
      </c>
      <c r="E65" s="369">
        <f>SUM('0:3'!E65)</f>
        <v>0</v>
      </c>
      <c r="F65" s="389">
        <f t="shared" si="7"/>
        <v>20</v>
      </c>
      <c r="G65" s="390">
        <v>17</v>
      </c>
      <c r="H65" s="357">
        <f>SUM('0:3'!I76)</f>
        <v>3</v>
      </c>
      <c r="I65" s="114" t="s">
        <v>136</v>
      </c>
      <c r="J65" s="358"/>
      <c r="K65" s="371">
        <v>0.8</v>
      </c>
      <c r="L65" s="372">
        <f t="shared" si="8"/>
        <v>0</v>
      </c>
      <c r="M65" s="373">
        <f t="shared" si="9"/>
        <v>2.4000000000000004</v>
      </c>
      <c r="O65" s="349"/>
      <c r="P65" s="349"/>
      <c r="Q65" s="375">
        <v>0.17599999999999999</v>
      </c>
      <c r="R65" s="376">
        <f t="shared" si="10"/>
        <v>0.8</v>
      </c>
      <c r="S65" s="377">
        <f t="shared" si="11"/>
        <v>2.4000000000000004</v>
      </c>
      <c r="T65" s="377">
        <f t="shared" si="12"/>
        <v>1.8720000000000003</v>
      </c>
      <c r="U65" s="377">
        <f t="shared" si="13"/>
        <v>1.4976000000000003</v>
      </c>
    </row>
    <row r="66" spans="1:21" ht="16.350000000000001" customHeight="1" thickBot="1" x14ac:dyDescent="0.3">
      <c r="A66" s="378"/>
      <c r="B66" s="366" t="s">
        <v>75</v>
      </c>
      <c r="C66" s="367" t="s">
        <v>211</v>
      </c>
      <c r="D66" s="368">
        <v>7</v>
      </c>
      <c r="E66" s="369">
        <f>SUM('0:3'!E66)</f>
        <v>0</v>
      </c>
      <c r="F66" s="389">
        <f t="shared" si="7"/>
        <v>7</v>
      </c>
      <c r="G66" s="390">
        <v>19</v>
      </c>
      <c r="H66" s="357">
        <f>SUM('0:3'!I77)</f>
        <v>5</v>
      </c>
      <c r="I66" s="114" t="s">
        <v>136</v>
      </c>
      <c r="J66" s="358"/>
      <c r="K66" s="371">
        <v>1.1000000000000001</v>
      </c>
      <c r="L66" s="372">
        <f t="shared" si="8"/>
        <v>0</v>
      </c>
      <c r="M66" s="373">
        <f t="shared" si="9"/>
        <v>5.5</v>
      </c>
      <c r="O66" s="349"/>
      <c r="P66" s="349"/>
      <c r="Q66" s="375">
        <v>0.624</v>
      </c>
      <c r="R66" s="376">
        <f t="shared" si="10"/>
        <v>1.1000000000000001</v>
      </c>
      <c r="S66" s="377">
        <f t="shared" si="11"/>
        <v>5.5</v>
      </c>
      <c r="T66" s="377">
        <f t="shared" si="12"/>
        <v>2.3800000000000003</v>
      </c>
      <c r="U66" s="377">
        <f t="shared" si="13"/>
        <v>1.9040000000000004</v>
      </c>
    </row>
    <row r="67" spans="1:21" ht="16.350000000000001" customHeight="1" thickBot="1" x14ac:dyDescent="0.3">
      <c r="A67" s="378"/>
      <c r="B67" s="366" t="s">
        <v>73</v>
      </c>
      <c r="C67" s="367" t="s">
        <v>212</v>
      </c>
      <c r="D67" s="368">
        <v>1</v>
      </c>
      <c r="E67" s="369">
        <f>SUM('0:3'!E67)</f>
        <v>36</v>
      </c>
      <c r="F67" s="389">
        <f t="shared" si="7"/>
        <v>37</v>
      </c>
      <c r="G67" s="390">
        <v>25</v>
      </c>
      <c r="H67" s="357">
        <f>SUM('0:3'!I78)</f>
        <v>6</v>
      </c>
      <c r="I67" s="114" t="s">
        <v>136</v>
      </c>
      <c r="J67" s="358"/>
      <c r="K67" s="371">
        <v>1.1000000000000001</v>
      </c>
      <c r="L67" s="372">
        <f t="shared" si="8"/>
        <v>18.143999999999998</v>
      </c>
      <c r="M67" s="373">
        <f t="shared" si="9"/>
        <v>6.6000000000000005</v>
      </c>
      <c r="O67" s="349"/>
      <c r="P67" s="349"/>
      <c r="Q67" s="375">
        <v>0.504</v>
      </c>
      <c r="R67" s="376">
        <f t="shared" si="10"/>
        <v>1.1000000000000001</v>
      </c>
      <c r="S67" s="377">
        <f t="shared" si="11"/>
        <v>6.6000000000000005</v>
      </c>
      <c r="T67" s="377">
        <f t="shared" si="12"/>
        <v>3.5760000000000005</v>
      </c>
      <c r="U67" s="377">
        <f t="shared" si="13"/>
        <v>2.8608000000000007</v>
      </c>
    </row>
    <row r="68" spans="1:21" ht="16.350000000000001" customHeight="1" thickBot="1" x14ac:dyDescent="0.3">
      <c r="B68" s="366" t="s">
        <v>74</v>
      </c>
      <c r="C68" s="367" t="s">
        <v>213</v>
      </c>
      <c r="D68" s="368">
        <v>7</v>
      </c>
      <c r="E68" s="369">
        <f>SUM('0:3'!E68)</f>
        <v>0</v>
      </c>
      <c r="F68" s="389">
        <f t="shared" si="7"/>
        <v>7</v>
      </c>
      <c r="G68" s="390">
        <v>7</v>
      </c>
      <c r="H68" s="357">
        <f>SUM('0:3'!I79)</f>
        <v>5</v>
      </c>
      <c r="I68" s="114" t="s">
        <v>136</v>
      </c>
      <c r="J68" s="358"/>
      <c r="K68" s="371">
        <v>1.2</v>
      </c>
      <c r="L68" s="372">
        <f t="shared" si="8"/>
        <v>0</v>
      </c>
      <c r="M68" s="373">
        <f t="shared" si="9"/>
        <v>6</v>
      </c>
      <c r="O68" s="349"/>
      <c r="P68" s="349"/>
      <c r="Q68" s="375">
        <v>0.64</v>
      </c>
      <c r="R68" s="376">
        <f t="shared" si="10"/>
        <v>1.2</v>
      </c>
      <c r="S68" s="377">
        <f t="shared" si="11"/>
        <v>6</v>
      </c>
      <c r="T68" s="377">
        <f t="shared" si="12"/>
        <v>2.8</v>
      </c>
      <c r="U68" s="377">
        <f t="shared" si="13"/>
        <v>2.2399999999999998</v>
      </c>
    </row>
    <row r="69" spans="1:21" ht="16.350000000000001" customHeight="1" thickBot="1" x14ac:dyDescent="0.3">
      <c r="B69" s="366" t="s">
        <v>76</v>
      </c>
      <c r="C69" s="367"/>
      <c r="D69" s="368"/>
      <c r="E69" s="369">
        <f>SUM('0:3'!E69)</f>
        <v>0</v>
      </c>
      <c r="F69" s="389">
        <f t="shared" si="7"/>
        <v>0</v>
      </c>
      <c r="G69" s="390"/>
      <c r="H69" s="357">
        <f>SUM('0:3'!I80)</f>
        <v>0</v>
      </c>
      <c r="I69" s="114"/>
      <c r="J69" s="358"/>
      <c r="K69" s="371"/>
      <c r="L69" s="372">
        <f t="shared" si="8"/>
        <v>0</v>
      </c>
      <c r="M69" s="373">
        <f t="shared" si="9"/>
        <v>0</v>
      </c>
      <c r="O69" s="349"/>
      <c r="P69" s="349"/>
      <c r="Q69" s="375"/>
      <c r="R69" s="376">
        <f t="shared" si="10"/>
        <v>0</v>
      </c>
      <c r="S69" s="377">
        <f t="shared" si="11"/>
        <v>0</v>
      </c>
      <c r="T69" s="377">
        <f t="shared" si="12"/>
        <v>0</v>
      </c>
      <c r="U69" s="377">
        <f t="shared" si="13"/>
        <v>0</v>
      </c>
    </row>
    <row r="70" spans="1:21" ht="16.350000000000001" customHeight="1" thickBot="1" x14ac:dyDescent="0.3">
      <c r="B70" s="366" t="s">
        <v>77</v>
      </c>
      <c r="C70" s="367" t="s">
        <v>214</v>
      </c>
      <c r="D70" s="368">
        <v>500</v>
      </c>
      <c r="E70" s="369">
        <f>SUM('0:3'!E70)</f>
        <v>-2</v>
      </c>
      <c r="F70" s="389">
        <f t="shared" si="7"/>
        <v>498</v>
      </c>
      <c r="G70" s="390">
        <v>900</v>
      </c>
      <c r="H70" s="472">
        <f>SUM('0:3'!I81)</f>
        <v>54.285714285714285</v>
      </c>
      <c r="I70" s="114" t="s">
        <v>137</v>
      </c>
      <c r="J70" s="358"/>
      <c r="K70" s="371">
        <v>0.5</v>
      </c>
      <c r="L70" s="372">
        <f t="shared" si="8"/>
        <v>-6.8000000000000005E-2</v>
      </c>
      <c r="M70" s="373">
        <f t="shared" si="9"/>
        <v>27.142857142857142</v>
      </c>
      <c r="O70" s="349"/>
      <c r="P70" s="349"/>
      <c r="Q70" s="375">
        <v>3.4000000000000002E-2</v>
      </c>
      <c r="R70" s="376">
        <f t="shared" si="10"/>
        <v>0.5</v>
      </c>
      <c r="S70" s="377">
        <f>M70</f>
        <v>27.142857142857142</v>
      </c>
      <c r="T70" s="377">
        <f t="shared" si="12"/>
        <v>25.297142857142855</v>
      </c>
      <c r="U70" s="377">
        <f t="shared" si="13"/>
        <v>20.237714285714286</v>
      </c>
    </row>
    <row r="71" spans="1:21" ht="16.350000000000001" customHeight="1" thickBot="1" x14ac:dyDescent="0.3">
      <c r="B71" s="366" t="s">
        <v>78</v>
      </c>
      <c r="C71" s="367" t="s">
        <v>215</v>
      </c>
      <c r="D71" s="368">
        <v>34</v>
      </c>
      <c r="E71" s="369">
        <f>SUM('0:3'!E71)</f>
        <v>20</v>
      </c>
      <c r="F71" s="389">
        <f t="shared" si="7"/>
        <v>54</v>
      </c>
      <c r="G71" s="390">
        <v>31</v>
      </c>
      <c r="H71" s="357">
        <f>SUM('0:3'!I82)</f>
        <v>6</v>
      </c>
      <c r="I71" s="114" t="s">
        <v>136</v>
      </c>
      <c r="J71" s="358"/>
      <c r="K71" s="371">
        <v>0.5</v>
      </c>
      <c r="L71" s="372">
        <f t="shared" si="8"/>
        <v>2.8000000000000003</v>
      </c>
      <c r="M71" s="373">
        <f t="shared" si="9"/>
        <v>3</v>
      </c>
      <c r="O71" s="349"/>
      <c r="P71" s="349"/>
      <c r="Q71" s="375">
        <v>0.14000000000000001</v>
      </c>
      <c r="R71" s="376">
        <f t="shared" si="10"/>
        <v>0.5</v>
      </c>
      <c r="S71" s="377">
        <f t="shared" ref="S71:S102" si="14">H71*K71</f>
        <v>3</v>
      </c>
      <c r="T71" s="377">
        <f t="shared" si="12"/>
        <v>2.16</v>
      </c>
      <c r="U71" s="377">
        <f t="shared" si="13"/>
        <v>1.7280000000000002</v>
      </c>
    </row>
    <row r="72" spans="1:21" ht="16.350000000000001" customHeight="1" thickBot="1" x14ac:dyDescent="0.3">
      <c r="B72" s="366" t="s">
        <v>79</v>
      </c>
      <c r="C72" s="367" t="s">
        <v>216</v>
      </c>
      <c r="D72" s="368">
        <v>74</v>
      </c>
      <c r="E72" s="369">
        <f>SUM('0:3'!E72)</f>
        <v>0</v>
      </c>
      <c r="F72" s="389">
        <f t="shared" si="7"/>
        <v>74</v>
      </c>
      <c r="G72" s="390">
        <v>64</v>
      </c>
      <c r="H72" s="357">
        <f>SUM('0:3'!I83)</f>
        <v>4</v>
      </c>
      <c r="I72" s="114" t="s">
        <v>136</v>
      </c>
      <c r="J72" s="358"/>
      <c r="K72" s="371">
        <v>0.5</v>
      </c>
      <c r="L72" s="372">
        <f t="shared" si="8"/>
        <v>0</v>
      </c>
      <c r="M72" s="373">
        <f t="shared" si="9"/>
        <v>2</v>
      </c>
      <c r="O72" s="349"/>
      <c r="P72" s="349"/>
      <c r="Q72" s="375">
        <v>5.8000000000000003E-2</v>
      </c>
      <c r="R72" s="376">
        <f t="shared" si="10"/>
        <v>0.5</v>
      </c>
      <c r="S72" s="377">
        <f t="shared" si="14"/>
        <v>2</v>
      </c>
      <c r="T72" s="377">
        <f t="shared" si="12"/>
        <v>1.768</v>
      </c>
      <c r="U72" s="377">
        <f t="shared" si="13"/>
        <v>1.4144000000000001</v>
      </c>
    </row>
    <row r="73" spans="1:21" ht="16.350000000000001" customHeight="1" thickBot="1" x14ac:dyDescent="0.3">
      <c r="B73" s="366" t="s">
        <v>80</v>
      </c>
      <c r="C73" s="367" t="s">
        <v>217</v>
      </c>
      <c r="D73" s="368">
        <v>43</v>
      </c>
      <c r="E73" s="369">
        <f>SUM('0:3'!E73)</f>
        <v>48</v>
      </c>
      <c r="F73" s="389">
        <f t="shared" si="7"/>
        <v>91</v>
      </c>
      <c r="G73" s="390">
        <v>38</v>
      </c>
      <c r="H73" s="357">
        <f>SUM('0:3'!I84)</f>
        <v>15</v>
      </c>
      <c r="I73" s="114" t="s">
        <v>136</v>
      </c>
      <c r="J73" s="358"/>
      <c r="K73" s="371">
        <v>0.1</v>
      </c>
      <c r="L73" s="372">
        <f t="shared" si="8"/>
        <v>1.7279999999999998</v>
      </c>
      <c r="M73" s="373">
        <f t="shared" si="9"/>
        <v>1.5</v>
      </c>
      <c r="O73" s="349"/>
      <c r="P73" s="349"/>
      <c r="Q73" s="375">
        <v>3.5999999999999997E-2</v>
      </c>
      <c r="R73" s="376">
        <f t="shared" si="10"/>
        <v>0.1</v>
      </c>
      <c r="S73" s="377">
        <f t="shared" si="14"/>
        <v>1.5</v>
      </c>
      <c r="T73" s="377">
        <f t="shared" si="12"/>
        <v>0.96</v>
      </c>
      <c r="U73" s="377">
        <f t="shared" si="13"/>
        <v>0.76800000000000002</v>
      </c>
    </row>
    <row r="74" spans="1:21" ht="16.350000000000001" customHeight="1" thickBot="1" x14ac:dyDescent="0.3">
      <c r="B74" s="366" t="s">
        <v>81</v>
      </c>
      <c r="C74" s="367" t="s">
        <v>218</v>
      </c>
      <c r="D74" s="368">
        <v>914</v>
      </c>
      <c r="E74" s="369">
        <f>SUM('0:3'!E74)</f>
        <v>0</v>
      </c>
      <c r="F74" s="389">
        <f t="shared" si="7"/>
        <v>914</v>
      </c>
      <c r="G74" s="390">
        <v>858</v>
      </c>
      <c r="H74" s="357">
        <f>SUM('0:3'!I85)</f>
        <v>111</v>
      </c>
      <c r="I74" s="114" t="s">
        <v>136</v>
      </c>
      <c r="J74" s="358"/>
      <c r="K74" s="371">
        <v>0.05</v>
      </c>
      <c r="L74" s="372">
        <f t="shared" si="8"/>
        <v>0</v>
      </c>
      <c r="M74" s="373">
        <f t="shared" si="9"/>
        <v>5.5500000000000007</v>
      </c>
      <c r="O74" s="349"/>
      <c r="P74" s="349"/>
      <c r="Q74" s="375">
        <v>8.0000000000000002E-3</v>
      </c>
      <c r="R74" s="376">
        <f t="shared" si="10"/>
        <v>0.05</v>
      </c>
      <c r="S74" s="377">
        <f t="shared" si="14"/>
        <v>5.5500000000000007</v>
      </c>
      <c r="T74" s="377">
        <f t="shared" si="12"/>
        <v>4.6619999999999999</v>
      </c>
      <c r="U74" s="377">
        <f t="shared" si="13"/>
        <v>3.7296</v>
      </c>
    </row>
    <row r="75" spans="1:21" ht="16.350000000000001" customHeight="1" thickBot="1" x14ac:dyDescent="0.3">
      <c r="B75" s="366" t="s">
        <v>82</v>
      </c>
      <c r="C75" s="367"/>
      <c r="D75" s="368"/>
      <c r="E75" s="369">
        <f>SUM('0:3'!E75)</f>
        <v>0</v>
      </c>
      <c r="F75" s="389">
        <f t="shared" si="7"/>
        <v>0</v>
      </c>
      <c r="G75" s="390"/>
      <c r="H75" s="357">
        <f>SUM('0:3'!I86)</f>
        <v>0</v>
      </c>
      <c r="I75" s="114"/>
      <c r="J75" s="358"/>
      <c r="K75" s="371"/>
      <c r="L75" s="372">
        <f t="shared" si="8"/>
        <v>0</v>
      </c>
      <c r="M75" s="373">
        <f t="shared" si="9"/>
        <v>0</v>
      </c>
      <c r="O75" s="349"/>
      <c r="P75" s="349"/>
      <c r="Q75" s="375"/>
      <c r="R75" s="376">
        <f t="shared" si="10"/>
        <v>0</v>
      </c>
      <c r="S75" s="377">
        <f t="shared" si="14"/>
        <v>0</v>
      </c>
      <c r="T75" s="377">
        <f t="shared" si="12"/>
        <v>0</v>
      </c>
      <c r="U75" s="377">
        <f t="shared" si="13"/>
        <v>0</v>
      </c>
    </row>
    <row r="76" spans="1:21" ht="16.350000000000001" customHeight="1" thickBot="1" x14ac:dyDescent="0.3">
      <c r="B76" s="366" t="s">
        <v>83</v>
      </c>
      <c r="C76" s="367"/>
      <c r="D76" s="368"/>
      <c r="E76" s="369">
        <f>SUM('0:3'!E76)</f>
        <v>6</v>
      </c>
      <c r="F76" s="389">
        <f t="shared" si="7"/>
        <v>6</v>
      </c>
      <c r="G76" s="390"/>
      <c r="H76" s="357">
        <f>SUM('0:3'!I87)</f>
        <v>0</v>
      </c>
      <c r="I76" s="114"/>
      <c r="J76" s="358"/>
      <c r="K76" s="371"/>
      <c r="L76" s="372">
        <f t="shared" si="8"/>
        <v>0</v>
      </c>
      <c r="M76" s="373">
        <f t="shared" si="9"/>
        <v>0</v>
      </c>
      <c r="O76" s="349"/>
      <c r="P76" s="349"/>
      <c r="Q76" s="375"/>
      <c r="R76" s="376">
        <f t="shared" si="10"/>
        <v>0</v>
      </c>
      <c r="S76" s="377">
        <f t="shared" si="14"/>
        <v>0</v>
      </c>
      <c r="T76" s="377">
        <f t="shared" si="12"/>
        <v>0</v>
      </c>
      <c r="U76" s="377">
        <f t="shared" si="13"/>
        <v>0</v>
      </c>
    </row>
    <row r="77" spans="1:21" ht="16.350000000000001" customHeight="1" thickBot="1" x14ac:dyDescent="0.3">
      <c r="B77" s="366" t="s">
        <v>84</v>
      </c>
      <c r="C77" s="367"/>
      <c r="D77" s="368"/>
      <c r="E77" s="369">
        <f>SUM('0:3'!E77)</f>
        <v>0</v>
      </c>
      <c r="F77" s="389">
        <f t="shared" ref="F77:F108" si="15">D77+E77</f>
        <v>0</v>
      </c>
      <c r="G77" s="390"/>
      <c r="H77" s="357">
        <f>SUM('0:3'!I88)</f>
        <v>0</v>
      </c>
      <c r="I77" s="114"/>
      <c r="J77" s="358"/>
      <c r="K77" s="371"/>
      <c r="L77" s="372">
        <f t="shared" ref="L77:L108" si="16">E77*Q77</f>
        <v>0</v>
      </c>
      <c r="M77" s="373">
        <f t="shared" ref="M77:M108" si="17">H77*K77</f>
        <v>0</v>
      </c>
      <c r="O77" s="349"/>
      <c r="P77" s="349"/>
      <c r="Q77" s="375"/>
      <c r="R77" s="376">
        <f t="shared" ref="R77:R108" si="18">K77</f>
        <v>0</v>
      </c>
      <c r="S77" s="377">
        <f t="shared" si="14"/>
        <v>0</v>
      </c>
      <c r="T77" s="377">
        <f t="shared" ref="T77:T108" si="19">(R77-Q77)*H77</f>
        <v>0</v>
      </c>
      <c r="U77" s="377">
        <f t="shared" ref="U77:U108" si="20">T77*0.8</f>
        <v>0</v>
      </c>
    </row>
    <row r="78" spans="1:21" ht="16.350000000000001" customHeight="1" thickBot="1" x14ac:dyDescent="0.3">
      <c r="B78" s="366" t="s">
        <v>85</v>
      </c>
      <c r="C78" s="367" t="s">
        <v>219</v>
      </c>
      <c r="D78" s="368">
        <v>44</v>
      </c>
      <c r="E78" s="369">
        <f>SUM('0:3'!E78)</f>
        <v>6</v>
      </c>
      <c r="F78" s="389">
        <f t="shared" si="15"/>
        <v>50</v>
      </c>
      <c r="G78" s="390">
        <v>36</v>
      </c>
      <c r="H78" s="357">
        <f>SUM('0:3'!I89)</f>
        <v>37</v>
      </c>
      <c r="I78" s="114" t="s">
        <v>136</v>
      </c>
      <c r="J78" s="358"/>
      <c r="K78" s="371">
        <v>3.4</v>
      </c>
      <c r="L78" s="372">
        <f t="shared" si="16"/>
        <v>18.240000000000002</v>
      </c>
      <c r="M78" s="373">
        <f t="shared" si="17"/>
        <v>125.8</v>
      </c>
      <c r="O78" s="349"/>
      <c r="P78" s="349"/>
      <c r="Q78" s="375">
        <v>3.04</v>
      </c>
      <c r="R78" s="376">
        <f t="shared" si="18"/>
        <v>3.4</v>
      </c>
      <c r="S78" s="377">
        <f t="shared" si="14"/>
        <v>125.8</v>
      </c>
      <c r="T78" s="377">
        <f t="shared" si="19"/>
        <v>13.319999999999995</v>
      </c>
      <c r="U78" s="377">
        <f t="shared" si="20"/>
        <v>10.655999999999997</v>
      </c>
    </row>
    <row r="79" spans="1:21" ht="16.350000000000001" customHeight="1" thickBot="1" x14ac:dyDescent="0.3">
      <c r="B79" s="366" t="s">
        <v>86</v>
      </c>
      <c r="C79" s="367" t="s">
        <v>267</v>
      </c>
      <c r="D79" s="368">
        <v>22</v>
      </c>
      <c r="E79" s="369">
        <f>SUM('0:3'!E79)</f>
        <v>24</v>
      </c>
      <c r="F79" s="389">
        <f t="shared" si="15"/>
        <v>46</v>
      </c>
      <c r="G79" s="390">
        <v>18</v>
      </c>
      <c r="H79" s="357">
        <f>SUM('0:3'!I90)</f>
        <v>15</v>
      </c>
      <c r="I79" s="114" t="s">
        <v>136</v>
      </c>
      <c r="J79" s="358"/>
      <c r="K79" s="371">
        <v>3.4</v>
      </c>
      <c r="L79" s="372">
        <f t="shared" si="16"/>
        <v>76.800000000000011</v>
      </c>
      <c r="M79" s="373">
        <f t="shared" si="17"/>
        <v>51</v>
      </c>
      <c r="O79" s="349"/>
      <c r="P79" s="349"/>
      <c r="Q79" s="375">
        <v>3.2</v>
      </c>
      <c r="R79" s="376">
        <f t="shared" si="18"/>
        <v>3.4</v>
      </c>
      <c r="S79" s="377">
        <f t="shared" si="14"/>
        <v>51</v>
      </c>
      <c r="T79" s="377">
        <f t="shared" si="19"/>
        <v>2.999999999999996</v>
      </c>
      <c r="U79" s="377">
        <f t="shared" si="20"/>
        <v>2.3999999999999968</v>
      </c>
    </row>
    <row r="80" spans="1:21" ht="16.350000000000001" customHeight="1" thickBot="1" x14ac:dyDescent="0.3">
      <c r="B80" s="366" t="s">
        <v>90</v>
      </c>
      <c r="C80" s="367" t="s">
        <v>268</v>
      </c>
      <c r="D80" s="368">
        <v>9</v>
      </c>
      <c r="E80" s="369">
        <f>SUM('0:3'!E80)</f>
        <v>0</v>
      </c>
      <c r="F80" s="389">
        <f t="shared" si="15"/>
        <v>9</v>
      </c>
      <c r="G80" s="390">
        <v>8</v>
      </c>
      <c r="H80" s="357">
        <f>SUM('0:3'!I91)</f>
        <v>28</v>
      </c>
      <c r="I80" s="114" t="s">
        <v>136</v>
      </c>
      <c r="J80" s="358"/>
      <c r="K80" s="371">
        <v>3.7</v>
      </c>
      <c r="L80" s="372">
        <f t="shared" si="16"/>
        <v>0</v>
      </c>
      <c r="M80" s="373">
        <f t="shared" si="17"/>
        <v>103.60000000000001</v>
      </c>
      <c r="O80" s="349"/>
      <c r="P80" s="349"/>
      <c r="Q80" s="375">
        <v>2.95</v>
      </c>
      <c r="R80" s="376">
        <f t="shared" si="18"/>
        <v>3.7</v>
      </c>
      <c r="S80" s="377">
        <f t="shared" si="14"/>
        <v>103.60000000000001</v>
      </c>
      <c r="T80" s="377">
        <f t="shared" si="19"/>
        <v>21</v>
      </c>
      <c r="U80" s="377">
        <f t="shared" si="20"/>
        <v>16.8</v>
      </c>
    </row>
    <row r="81" spans="1:21" ht="16.350000000000001" customHeight="1" thickBot="1" x14ac:dyDescent="0.3">
      <c r="B81" s="366" t="s">
        <v>91</v>
      </c>
      <c r="C81" s="367" t="s">
        <v>269</v>
      </c>
      <c r="D81" s="368">
        <v>58</v>
      </c>
      <c r="E81" s="369">
        <f>SUM('0:3'!E81)</f>
        <v>500</v>
      </c>
      <c r="F81" s="389">
        <f t="shared" si="15"/>
        <v>558</v>
      </c>
      <c r="G81" s="390">
        <v>40</v>
      </c>
      <c r="H81" s="357">
        <f>SUM('0:3'!I92)</f>
        <v>59</v>
      </c>
      <c r="I81" s="114" t="s">
        <v>136</v>
      </c>
      <c r="J81" s="358"/>
      <c r="K81" s="371">
        <v>3.4</v>
      </c>
      <c r="L81" s="372">
        <f t="shared" si="16"/>
        <v>1520</v>
      </c>
      <c r="M81" s="373">
        <f t="shared" si="17"/>
        <v>200.6</v>
      </c>
      <c r="O81" s="349"/>
      <c r="P81" s="349"/>
      <c r="Q81" s="375">
        <v>3.04</v>
      </c>
      <c r="R81" s="376">
        <f t="shared" si="18"/>
        <v>3.4</v>
      </c>
      <c r="S81" s="377">
        <f t="shared" si="14"/>
        <v>200.6</v>
      </c>
      <c r="T81" s="377">
        <f t="shared" si="19"/>
        <v>21.239999999999991</v>
      </c>
      <c r="U81" s="377">
        <f t="shared" si="20"/>
        <v>16.991999999999994</v>
      </c>
    </row>
    <row r="82" spans="1:21" ht="16.350000000000001" customHeight="1" thickBot="1" x14ac:dyDescent="0.3">
      <c r="B82" s="366" t="s">
        <v>92</v>
      </c>
      <c r="C82" s="367" t="s">
        <v>220</v>
      </c>
      <c r="D82" s="368">
        <v>12</v>
      </c>
      <c r="E82" s="369">
        <f>SUM('0:3'!E82)</f>
        <v>0</v>
      </c>
      <c r="F82" s="389">
        <f t="shared" si="15"/>
        <v>12</v>
      </c>
      <c r="G82" s="390">
        <v>10</v>
      </c>
      <c r="H82" s="357">
        <f>SUM('0:3'!I93)</f>
        <v>6</v>
      </c>
      <c r="I82" s="114" t="s">
        <v>136</v>
      </c>
      <c r="J82" s="358"/>
      <c r="K82" s="371">
        <v>3.4</v>
      </c>
      <c r="L82" s="372">
        <f t="shared" si="16"/>
        <v>0</v>
      </c>
      <c r="M82" s="373">
        <f t="shared" si="17"/>
        <v>20.399999999999999</v>
      </c>
      <c r="O82" s="349"/>
      <c r="P82" s="349"/>
      <c r="Q82" s="375">
        <v>3.04</v>
      </c>
      <c r="R82" s="376">
        <f t="shared" si="18"/>
        <v>3.4</v>
      </c>
      <c r="S82" s="377">
        <f t="shared" si="14"/>
        <v>20.399999999999999</v>
      </c>
      <c r="T82" s="377">
        <f t="shared" si="19"/>
        <v>2.1599999999999993</v>
      </c>
      <c r="U82" s="377">
        <f t="shared" si="20"/>
        <v>1.7279999999999995</v>
      </c>
    </row>
    <row r="83" spans="1:21" ht="16.350000000000001" customHeight="1" thickBot="1" x14ac:dyDescent="0.3">
      <c r="B83" s="366" t="s">
        <v>93</v>
      </c>
      <c r="C83" s="367" t="s">
        <v>221</v>
      </c>
      <c r="D83" s="368">
        <v>33</v>
      </c>
      <c r="E83" s="369">
        <f>SUM('0:3'!E83)</f>
        <v>0</v>
      </c>
      <c r="F83" s="389">
        <f t="shared" si="15"/>
        <v>33</v>
      </c>
      <c r="G83" s="390">
        <v>17</v>
      </c>
      <c r="H83" s="357">
        <f>SUM('0:3'!I94)</f>
        <v>32</v>
      </c>
      <c r="I83" s="114" t="s">
        <v>136</v>
      </c>
      <c r="J83" s="358"/>
      <c r="K83" s="371">
        <v>3.2</v>
      </c>
      <c r="L83" s="372">
        <f t="shared" si="16"/>
        <v>0</v>
      </c>
      <c r="M83" s="373">
        <f t="shared" si="17"/>
        <v>102.4</v>
      </c>
      <c r="O83" s="349"/>
      <c r="P83" s="349"/>
      <c r="Q83" s="375">
        <v>2.94</v>
      </c>
      <c r="R83" s="376">
        <f t="shared" si="18"/>
        <v>3.2</v>
      </c>
      <c r="S83" s="377">
        <f t="shared" si="14"/>
        <v>102.4</v>
      </c>
      <c r="T83" s="377">
        <f t="shared" si="19"/>
        <v>8.3200000000000074</v>
      </c>
      <c r="U83" s="377">
        <f t="shared" si="20"/>
        <v>6.6560000000000059</v>
      </c>
    </row>
    <row r="84" spans="1:21" ht="16.350000000000001" customHeight="1" thickBot="1" x14ac:dyDescent="0.3">
      <c r="B84" s="366" t="s">
        <v>94</v>
      </c>
      <c r="C84" s="367"/>
      <c r="D84" s="368"/>
      <c r="E84" s="369">
        <f>SUM('0:3'!E84)</f>
        <v>100</v>
      </c>
      <c r="F84" s="389">
        <f t="shared" si="15"/>
        <v>100</v>
      </c>
      <c r="G84" s="390"/>
      <c r="H84" s="357">
        <f>SUM('0:3'!I95)</f>
        <v>0</v>
      </c>
      <c r="I84" s="114"/>
      <c r="J84" s="358"/>
      <c r="K84" s="371"/>
      <c r="L84" s="372">
        <f t="shared" si="16"/>
        <v>0</v>
      </c>
      <c r="M84" s="373">
        <f t="shared" si="17"/>
        <v>0</v>
      </c>
      <c r="O84" s="349"/>
      <c r="P84" s="349"/>
      <c r="Q84" s="375"/>
      <c r="R84" s="376">
        <f t="shared" si="18"/>
        <v>0</v>
      </c>
      <c r="S84" s="377">
        <f t="shared" si="14"/>
        <v>0</v>
      </c>
      <c r="T84" s="377">
        <f t="shared" si="19"/>
        <v>0</v>
      </c>
      <c r="U84" s="377">
        <f t="shared" si="20"/>
        <v>0</v>
      </c>
    </row>
    <row r="85" spans="1:21" ht="16.350000000000001" customHeight="1" thickBot="1" x14ac:dyDescent="0.3">
      <c r="B85" s="366" t="s">
        <v>95</v>
      </c>
      <c r="C85" s="367" t="s">
        <v>270</v>
      </c>
      <c r="D85" s="368"/>
      <c r="E85" s="369">
        <f>SUM('0:3'!E85)</f>
        <v>950</v>
      </c>
      <c r="F85" s="389">
        <f t="shared" si="15"/>
        <v>950</v>
      </c>
      <c r="G85" s="390"/>
      <c r="H85" s="357">
        <f>SUM('0:3'!I96)</f>
        <v>0</v>
      </c>
      <c r="I85" s="114" t="s">
        <v>136</v>
      </c>
      <c r="J85" s="358"/>
      <c r="K85" s="371">
        <v>4</v>
      </c>
      <c r="L85" s="372">
        <f t="shared" si="16"/>
        <v>3705</v>
      </c>
      <c r="M85" s="373">
        <f t="shared" si="17"/>
        <v>0</v>
      </c>
      <c r="O85" s="349"/>
      <c r="P85" s="349"/>
      <c r="Q85" s="375">
        <v>3.9</v>
      </c>
      <c r="R85" s="376">
        <f t="shared" si="18"/>
        <v>4</v>
      </c>
      <c r="S85" s="377">
        <f t="shared" si="14"/>
        <v>0</v>
      </c>
      <c r="T85" s="377">
        <f t="shared" si="19"/>
        <v>0</v>
      </c>
      <c r="U85" s="377">
        <f t="shared" si="20"/>
        <v>0</v>
      </c>
    </row>
    <row r="86" spans="1:21" ht="16.350000000000001" customHeight="1" thickBot="1" x14ac:dyDescent="0.3">
      <c r="B86" s="366" t="s">
        <v>96</v>
      </c>
      <c r="C86" s="367"/>
      <c r="D86" s="368"/>
      <c r="E86" s="369">
        <f>SUM('0:3'!E86)</f>
        <v>0</v>
      </c>
      <c r="F86" s="389">
        <f t="shared" si="15"/>
        <v>0</v>
      </c>
      <c r="G86" s="390"/>
      <c r="H86" s="357">
        <f>SUM('0:3'!I97)</f>
        <v>0</v>
      </c>
      <c r="I86" s="114"/>
      <c r="J86" s="358"/>
      <c r="K86" s="371"/>
      <c r="L86" s="372">
        <f t="shared" si="16"/>
        <v>0</v>
      </c>
      <c r="M86" s="373">
        <f t="shared" si="17"/>
        <v>0</v>
      </c>
      <c r="O86" s="349"/>
      <c r="P86" s="349"/>
      <c r="Q86" s="375"/>
      <c r="R86" s="376">
        <f t="shared" si="18"/>
        <v>0</v>
      </c>
      <c r="S86" s="377">
        <f t="shared" si="14"/>
        <v>0</v>
      </c>
      <c r="T86" s="377">
        <f t="shared" si="19"/>
        <v>0</v>
      </c>
      <c r="U86" s="377">
        <f t="shared" si="20"/>
        <v>0</v>
      </c>
    </row>
    <row r="87" spans="1:21" ht="16.350000000000001" customHeight="1" thickBot="1" x14ac:dyDescent="0.3">
      <c r="B87" s="366" t="s">
        <v>97</v>
      </c>
      <c r="C87" s="367"/>
      <c r="D87" s="368"/>
      <c r="E87" s="369">
        <f>SUM('0:3'!E87)</f>
        <v>0</v>
      </c>
      <c r="F87" s="389">
        <f t="shared" si="15"/>
        <v>0</v>
      </c>
      <c r="G87" s="390"/>
      <c r="H87" s="357">
        <f>SUM('0:3'!I98)</f>
        <v>0</v>
      </c>
      <c r="I87" s="114"/>
      <c r="J87" s="358"/>
      <c r="K87" s="371"/>
      <c r="L87" s="372">
        <f t="shared" si="16"/>
        <v>0</v>
      </c>
      <c r="M87" s="373">
        <f t="shared" si="17"/>
        <v>0</v>
      </c>
      <c r="O87" s="349"/>
      <c r="P87" s="349"/>
      <c r="Q87" s="375"/>
      <c r="R87" s="376">
        <f t="shared" si="18"/>
        <v>0</v>
      </c>
      <c r="S87" s="377">
        <f t="shared" si="14"/>
        <v>0</v>
      </c>
      <c r="T87" s="377">
        <f t="shared" si="19"/>
        <v>0</v>
      </c>
      <c r="U87" s="377">
        <f t="shared" si="20"/>
        <v>0</v>
      </c>
    </row>
    <row r="88" spans="1:21" ht="16.350000000000001" customHeight="1" thickBot="1" x14ac:dyDescent="0.3">
      <c r="B88" s="366" t="s">
        <v>98</v>
      </c>
      <c r="C88" s="367"/>
      <c r="D88" s="368"/>
      <c r="E88" s="369">
        <f>SUM('0:3'!E88)</f>
        <v>0</v>
      </c>
      <c r="F88" s="389">
        <f t="shared" si="15"/>
        <v>0</v>
      </c>
      <c r="G88" s="390"/>
      <c r="H88" s="357">
        <f>SUM('0:3'!I99)</f>
        <v>0</v>
      </c>
      <c r="I88" s="114"/>
      <c r="J88" s="358"/>
      <c r="K88" s="371"/>
      <c r="L88" s="372">
        <f t="shared" si="16"/>
        <v>0</v>
      </c>
      <c r="M88" s="373">
        <f t="shared" si="17"/>
        <v>0</v>
      </c>
      <c r="O88" s="349"/>
      <c r="P88" s="349"/>
      <c r="Q88" s="375"/>
      <c r="R88" s="376">
        <f t="shared" si="18"/>
        <v>0</v>
      </c>
      <c r="S88" s="377">
        <f t="shared" si="14"/>
        <v>0</v>
      </c>
      <c r="T88" s="377">
        <f t="shared" si="19"/>
        <v>0</v>
      </c>
      <c r="U88" s="377">
        <f t="shared" si="20"/>
        <v>0</v>
      </c>
    </row>
    <row r="89" spans="1:21" ht="16.350000000000001" customHeight="1" thickBot="1" x14ac:dyDescent="0.3">
      <c r="B89" s="366" t="s">
        <v>99</v>
      </c>
      <c r="C89" s="367" t="s">
        <v>222</v>
      </c>
      <c r="D89" s="368">
        <v>31</v>
      </c>
      <c r="E89" s="369">
        <f>SUM('0:3'!E89)</f>
        <v>60</v>
      </c>
      <c r="F89" s="389">
        <f t="shared" si="15"/>
        <v>91</v>
      </c>
      <c r="G89" s="390">
        <v>27</v>
      </c>
      <c r="H89" s="357">
        <f>SUM('0:3'!I100)</f>
        <v>8</v>
      </c>
      <c r="I89" s="114" t="s">
        <v>136</v>
      </c>
      <c r="J89" s="358"/>
      <c r="K89" s="371">
        <v>0.2</v>
      </c>
      <c r="L89" s="372">
        <f t="shared" si="16"/>
        <v>5.34</v>
      </c>
      <c r="M89" s="373">
        <f t="shared" si="17"/>
        <v>1.6</v>
      </c>
      <c r="O89" s="349"/>
      <c r="P89" s="349"/>
      <c r="Q89" s="391">
        <v>8.8999999999999996E-2</v>
      </c>
      <c r="R89" s="376">
        <f t="shared" si="18"/>
        <v>0.2</v>
      </c>
      <c r="S89" s="377">
        <f t="shared" si="14"/>
        <v>1.6</v>
      </c>
      <c r="T89" s="377">
        <f t="shared" si="19"/>
        <v>0.88800000000000012</v>
      </c>
      <c r="U89" s="377">
        <f t="shared" si="20"/>
        <v>0.71040000000000014</v>
      </c>
    </row>
    <row r="90" spans="1:21" ht="16.350000000000001" customHeight="1" thickBot="1" x14ac:dyDescent="0.3">
      <c r="B90" s="366" t="s">
        <v>100</v>
      </c>
      <c r="C90" s="367" t="s">
        <v>223</v>
      </c>
      <c r="D90" s="368">
        <v>61</v>
      </c>
      <c r="E90" s="369">
        <f>SUM('0:3'!E90)</f>
        <v>20</v>
      </c>
      <c r="F90" s="389">
        <f t="shared" si="15"/>
        <v>81</v>
      </c>
      <c r="G90" s="390">
        <v>59</v>
      </c>
      <c r="H90" s="357">
        <f>SUM('0:3'!I101)</f>
        <v>8</v>
      </c>
      <c r="I90" s="114" t="s">
        <v>136</v>
      </c>
      <c r="J90" s="358"/>
      <c r="K90" s="371">
        <v>0.5</v>
      </c>
      <c r="L90" s="372">
        <f t="shared" si="16"/>
        <v>3.4000000000000004</v>
      </c>
      <c r="M90" s="373">
        <f t="shared" si="17"/>
        <v>4</v>
      </c>
      <c r="O90" s="349"/>
      <c r="P90" s="349"/>
      <c r="Q90" s="375">
        <v>0.17</v>
      </c>
      <c r="R90" s="376">
        <f t="shared" si="18"/>
        <v>0.5</v>
      </c>
      <c r="S90" s="377">
        <f t="shared" si="14"/>
        <v>4</v>
      </c>
      <c r="T90" s="377">
        <f t="shared" si="19"/>
        <v>2.6399999999999997</v>
      </c>
      <c r="U90" s="377">
        <f t="shared" si="20"/>
        <v>2.1119999999999997</v>
      </c>
    </row>
    <row r="91" spans="1:21" ht="16.350000000000001" customHeight="1" thickBot="1" x14ac:dyDescent="0.3">
      <c r="B91" s="366" t="s">
        <v>101</v>
      </c>
      <c r="C91" s="367" t="s">
        <v>224</v>
      </c>
      <c r="D91" s="368">
        <v>83</v>
      </c>
      <c r="E91" s="369">
        <f>SUM('0:3'!E91)</f>
        <v>20</v>
      </c>
      <c r="F91" s="389">
        <f t="shared" si="15"/>
        <v>103</v>
      </c>
      <c r="G91" s="390">
        <v>81</v>
      </c>
      <c r="H91" s="357">
        <f>SUM('0:3'!I102)</f>
        <v>3</v>
      </c>
      <c r="I91" s="114" t="s">
        <v>136</v>
      </c>
      <c r="J91" s="358"/>
      <c r="K91" s="371">
        <v>0.1</v>
      </c>
      <c r="L91" s="372">
        <f t="shared" si="16"/>
        <v>0.8</v>
      </c>
      <c r="M91" s="373">
        <f t="shared" si="17"/>
        <v>0.30000000000000004</v>
      </c>
      <c r="O91" s="349"/>
      <c r="P91" s="349"/>
      <c r="Q91" s="375">
        <v>0.04</v>
      </c>
      <c r="R91" s="376">
        <f t="shared" si="18"/>
        <v>0.1</v>
      </c>
      <c r="S91" s="377">
        <f t="shared" si="14"/>
        <v>0.30000000000000004</v>
      </c>
      <c r="T91" s="377">
        <f t="shared" si="19"/>
        <v>0.18000000000000002</v>
      </c>
      <c r="U91" s="377">
        <f t="shared" si="20"/>
        <v>0.14400000000000002</v>
      </c>
    </row>
    <row r="92" spans="1:21" ht="16.350000000000001" customHeight="1" thickBot="1" x14ac:dyDescent="0.3">
      <c r="B92" s="366" t="s">
        <v>102</v>
      </c>
      <c r="C92" s="367"/>
      <c r="D92" s="368"/>
      <c r="E92" s="369">
        <f>SUM('0:3'!E92)</f>
        <v>60</v>
      </c>
      <c r="F92" s="389">
        <f t="shared" si="15"/>
        <v>60</v>
      </c>
      <c r="G92" s="390"/>
      <c r="H92" s="357">
        <f>SUM('0:3'!I103)</f>
        <v>0</v>
      </c>
      <c r="I92" s="114"/>
      <c r="J92" s="358"/>
      <c r="K92" s="371"/>
      <c r="L92" s="372">
        <f t="shared" si="16"/>
        <v>0</v>
      </c>
      <c r="M92" s="373">
        <f t="shared" si="17"/>
        <v>0</v>
      </c>
      <c r="O92" s="349"/>
      <c r="P92" s="349"/>
      <c r="Q92" s="375"/>
      <c r="R92" s="376">
        <f t="shared" si="18"/>
        <v>0</v>
      </c>
      <c r="S92" s="377">
        <f t="shared" si="14"/>
        <v>0</v>
      </c>
      <c r="T92" s="377">
        <f t="shared" si="19"/>
        <v>0</v>
      </c>
      <c r="U92" s="377">
        <f t="shared" si="20"/>
        <v>0</v>
      </c>
    </row>
    <row r="93" spans="1:21" ht="16.350000000000001" customHeight="1" thickBot="1" x14ac:dyDescent="0.3">
      <c r="B93" s="366" t="s">
        <v>103</v>
      </c>
      <c r="C93" s="367"/>
      <c r="D93" s="368"/>
      <c r="E93" s="369">
        <f>SUM('0:3'!E93)</f>
        <v>10</v>
      </c>
      <c r="F93" s="389">
        <f t="shared" si="15"/>
        <v>10</v>
      </c>
      <c r="G93" s="390"/>
      <c r="H93" s="357">
        <f>SUM('0:3'!I104)</f>
        <v>0</v>
      </c>
      <c r="I93" s="114"/>
      <c r="J93" s="358"/>
      <c r="K93" s="371"/>
      <c r="L93" s="372">
        <f t="shared" si="16"/>
        <v>0</v>
      </c>
      <c r="M93" s="373">
        <f t="shared" si="17"/>
        <v>0</v>
      </c>
      <c r="O93" s="349"/>
      <c r="P93" s="349"/>
      <c r="Q93" s="375"/>
      <c r="R93" s="376">
        <f t="shared" si="18"/>
        <v>0</v>
      </c>
      <c r="S93" s="377">
        <f t="shared" si="14"/>
        <v>0</v>
      </c>
      <c r="T93" s="377">
        <f t="shared" si="19"/>
        <v>0</v>
      </c>
      <c r="U93" s="377">
        <f t="shared" si="20"/>
        <v>0</v>
      </c>
    </row>
    <row r="94" spans="1:21" ht="16.350000000000001" customHeight="1" thickBot="1" x14ac:dyDescent="0.3">
      <c r="B94" s="366" t="s">
        <v>104</v>
      </c>
      <c r="C94" s="367"/>
      <c r="D94" s="368"/>
      <c r="E94" s="369">
        <f>SUM('0:3'!E94)</f>
        <v>59</v>
      </c>
      <c r="F94" s="386">
        <f t="shared" si="15"/>
        <v>59</v>
      </c>
      <c r="G94" s="387"/>
      <c r="H94" s="357">
        <f>SUM('0:3'!I105)</f>
        <v>0</v>
      </c>
      <c r="I94" s="114"/>
      <c r="J94" s="358"/>
      <c r="K94" s="371"/>
      <c r="L94" s="372">
        <f t="shared" si="16"/>
        <v>0</v>
      </c>
      <c r="M94" s="373">
        <f t="shared" si="17"/>
        <v>0</v>
      </c>
      <c r="O94" s="349"/>
      <c r="P94" s="349"/>
      <c r="Q94" s="375"/>
      <c r="R94" s="376">
        <f t="shared" si="18"/>
        <v>0</v>
      </c>
      <c r="S94" s="377">
        <f t="shared" si="14"/>
        <v>0</v>
      </c>
      <c r="T94" s="377">
        <f t="shared" si="19"/>
        <v>0</v>
      </c>
      <c r="U94" s="377">
        <f t="shared" si="20"/>
        <v>0</v>
      </c>
    </row>
    <row r="95" spans="1:21" ht="16.350000000000001" customHeight="1" thickBot="1" x14ac:dyDescent="0.3">
      <c r="A95" s="378"/>
      <c r="B95" s="366" t="s">
        <v>105</v>
      </c>
      <c r="C95" s="367" t="s">
        <v>225</v>
      </c>
      <c r="D95" s="368">
        <v>4</v>
      </c>
      <c r="E95" s="369">
        <f>SUM('0:3'!E95)</f>
        <v>0</v>
      </c>
      <c r="F95" s="389">
        <f t="shared" si="15"/>
        <v>4</v>
      </c>
      <c r="G95" s="392">
        <v>2</v>
      </c>
      <c r="H95" s="357">
        <f>SUM('0:3'!I117)</f>
        <v>0</v>
      </c>
      <c r="I95" s="114" t="s">
        <v>136</v>
      </c>
      <c r="J95" s="358"/>
      <c r="K95" s="371">
        <v>1.2</v>
      </c>
      <c r="L95" s="372">
        <f t="shared" si="16"/>
        <v>0</v>
      </c>
      <c r="M95" s="373">
        <f t="shared" si="17"/>
        <v>0</v>
      </c>
      <c r="O95" s="349"/>
      <c r="P95" s="349"/>
      <c r="Q95" s="391">
        <v>0.73</v>
      </c>
      <c r="R95" s="376">
        <f t="shared" si="18"/>
        <v>1.2</v>
      </c>
      <c r="S95" s="377">
        <f t="shared" si="14"/>
        <v>0</v>
      </c>
      <c r="T95" s="377">
        <f t="shared" si="19"/>
        <v>0</v>
      </c>
      <c r="U95" s="377">
        <f t="shared" si="20"/>
        <v>0</v>
      </c>
    </row>
    <row r="96" spans="1:21" ht="16.350000000000001" customHeight="1" thickBot="1" x14ac:dyDescent="0.3">
      <c r="A96" s="378"/>
      <c r="B96" s="366" t="s">
        <v>106</v>
      </c>
      <c r="C96" s="367" t="s">
        <v>226</v>
      </c>
      <c r="D96" s="368">
        <v>32</v>
      </c>
      <c r="E96" s="369">
        <f>SUM('0:3'!E96)</f>
        <v>0</v>
      </c>
      <c r="F96" s="389">
        <f t="shared" si="15"/>
        <v>32</v>
      </c>
      <c r="G96" s="370">
        <v>26</v>
      </c>
      <c r="H96" s="357">
        <f>SUM('0:3'!I118)</f>
        <v>14</v>
      </c>
      <c r="I96" s="114" t="s">
        <v>136</v>
      </c>
      <c r="J96" s="358"/>
      <c r="K96" s="371">
        <v>0.6</v>
      </c>
      <c r="L96" s="372">
        <f t="shared" si="16"/>
        <v>0</v>
      </c>
      <c r="M96" s="373">
        <f t="shared" si="17"/>
        <v>8.4</v>
      </c>
      <c r="O96" s="349"/>
      <c r="P96" s="349"/>
      <c r="Q96" s="375">
        <v>0.26</v>
      </c>
      <c r="R96" s="376">
        <f t="shared" si="18"/>
        <v>0.6</v>
      </c>
      <c r="S96" s="377">
        <f t="shared" si="14"/>
        <v>8.4</v>
      </c>
      <c r="T96" s="377">
        <f t="shared" si="19"/>
        <v>4.76</v>
      </c>
      <c r="U96" s="377">
        <f t="shared" si="20"/>
        <v>3.8079999999999998</v>
      </c>
    </row>
    <row r="97" spans="1:21" ht="16.350000000000001" customHeight="1" thickBot="1" x14ac:dyDescent="0.3">
      <c r="A97" s="378"/>
      <c r="B97" s="366" t="s">
        <v>107</v>
      </c>
      <c r="C97" s="367" t="s">
        <v>227</v>
      </c>
      <c r="D97" s="368">
        <v>14</v>
      </c>
      <c r="E97" s="369">
        <f>SUM('0:3'!E97)</f>
        <v>0</v>
      </c>
      <c r="F97" s="389">
        <f t="shared" si="15"/>
        <v>14</v>
      </c>
      <c r="G97" s="370">
        <v>13</v>
      </c>
      <c r="H97" s="357">
        <f>SUM('0:3'!I119)</f>
        <v>2</v>
      </c>
      <c r="I97" s="114" t="s">
        <v>136</v>
      </c>
      <c r="J97" s="358"/>
      <c r="K97" s="371">
        <v>0.6</v>
      </c>
      <c r="L97" s="372">
        <f t="shared" si="16"/>
        <v>0</v>
      </c>
      <c r="M97" s="373">
        <f t="shared" si="17"/>
        <v>1.2</v>
      </c>
      <c r="O97" s="349"/>
      <c r="P97" s="349"/>
      <c r="Q97" s="375">
        <v>0.25</v>
      </c>
      <c r="R97" s="376">
        <f t="shared" si="18"/>
        <v>0.6</v>
      </c>
      <c r="S97" s="377">
        <f t="shared" si="14"/>
        <v>1.2</v>
      </c>
      <c r="T97" s="377">
        <f t="shared" si="19"/>
        <v>0.7</v>
      </c>
      <c r="U97" s="377">
        <f t="shared" si="20"/>
        <v>0.55999999999999994</v>
      </c>
    </row>
    <row r="98" spans="1:21" ht="16.350000000000001" customHeight="1" thickBot="1" x14ac:dyDescent="0.3">
      <c r="A98" s="378"/>
      <c r="B98" s="366" t="s">
        <v>108</v>
      </c>
      <c r="C98" s="367" t="s">
        <v>228</v>
      </c>
      <c r="D98" s="368">
        <v>4</v>
      </c>
      <c r="E98" s="369">
        <f>SUM('0:3'!E98)</f>
        <v>0</v>
      </c>
      <c r="F98" s="389">
        <f t="shared" si="15"/>
        <v>4</v>
      </c>
      <c r="G98" s="370">
        <v>4</v>
      </c>
      <c r="H98" s="357">
        <f>SUM('0:3'!I120)</f>
        <v>4</v>
      </c>
      <c r="I98" s="114" t="s">
        <v>136</v>
      </c>
      <c r="J98" s="358"/>
      <c r="K98" s="371">
        <v>1.5</v>
      </c>
      <c r="L98" s="372">
        <f t="shared" si="16"/>
        <v>0</v>
      </c>
      <c r="M98" s="373">
        <f t="shared" si="17"/>
        <v>6</v>
      </c>
      <c r="O98" s="349"/>
      <c r="P98" s="349"/>
      <c r="Q98" s="375">
        <v>0.9</v>
      </c>
      <c r="R98" s="376">
        <f t="shared" si="18"/>
        <v>1.5</v>
      </c>
      <c r="S98" s="377">
        <f t="shared" si="14"/>
        <v>6</v>
      </c>
      <c r="T98" s="377">
        <f t="shared" si="19"/>
        <v>2.4</v>
      </c>
      <c r="U98" s="377">
        <f t="shared" si="20"/>
        <v>1.92</v>
      </c>
    </row>
    <row r="99" spans="1:21" ht="16.350000000000001" customHeight="1" thickBot="1" x14ac:dyDescent="0.3">
      <c r="A99" s="378"/>
      <c r="B99" s="366" t="s">
        <v>109</v>
      </c>
      <c r="C99" s="367" t="s">
        <v>229</v>
      </c>
      <c r="D99" s="368">
        <v>4</v>
      </c>
      <c r="E99" s="369">
        <f>SUM('0:3'!E99)</f>
        <v>0</v>
      </c>
      <c r="F99" s="389">
        <f t="shared" si="15"/>
        <v>4</v>
      </c>
      <c r="G99" s="370">
        <v>4</v>
      </c>
      <c r="H99" s="357">
        <f>SUM('0:3'!I121)</f>
        <v>1</v>
      </c>
      <c r="I99" s="114" t="s">
        <v>136</v>
      </c>
      <c r="J99" s="358"/>
      <c r="K99" s="371">
        <v>0.6</v>
      </c>
      <c r="L99" s="372">
        <f t="shared" si="16"/>
        <v>0</v>
      </c>
      <c r="M99" s="373">
        <f t="shared" si="17"/>
        <v>0.6</v>
      </c>
      <c r="O99" s="349"/>
      <c r="P99" s="349"/>
      <c r="Q99" s="375">
        <v>0.32</v>
      </c>
      <c r="R99" s="376">
        <f t="shared" si="18"/>
        <v>0.6</v>
      </c>
      <c r="S99" s="377">
        <f t="shared" si="14"/>
        <v>0.6</v>
      </c>
      <c r="T99" s="377">
        <f t="shared" si="19"/>
        <v>0.27999999999999997</v>
      </c>
      <c r="U99" s="377">
        <f t="shared" si="20"/>
        <v>0.22399999999999998</v>
      </c>
    </row>
    <row r="100" spans="1:21" ht="16.350000000000001" customHeight="1" thickBot="1" x14ac:dyDescent="0.3">
      <c r="A100" s="378"/>
      <c r="B100" s="366" t="s">
        <v>110</v>
      </c>
      <c r="C100" s="367" t="s">
        <v>230</v>
      </c>
      <c r="D100" s="368">
        <v>9</v>
      </c>
      <c r="E100" s="369">
        <f>SUM('0:3'!E100)</f>
        <v>0</v>
      </c>
      <c r="F100" s="389">
        <f t="shared" si="15"/>
        <v>9</v>
      </c>
      <c r="G100" s="370">
        <v>9</v>
      </c>
      <c r="H100" s="357">
        <f>SUM('0:3'!I122)</f>
        <v>8</v>
      </c>
      <c r="I100" s="114" t="s">
        <v>136</v>
      </c>
      <c r="J100" s="358"/>
      <c r="K100" s="371">
        <v>0.6</v>
      </c>
      <c r="L100" s="372">
        <f t="shared" si="16"/>
        <v>0</v>
      </c>
      <c r="M100" s="373">
        <f t="shared" si="17"/>
        <v>4.8</v>
      </c>
      <c r="O100" s="349"/>
      <c r="P100" s="349"/>
      <c r="Q100" s="375">
        <v>0.26</v>
      </c>
      <c r="R100" s="376">
        <f t="shared" si="18"/>
        <v>0.6</v>
      </c>
      <c r="S100" s="377">
        <f t="shared" si="14"/>
        <v>4.8</v>
      </c>
      <c r="T100" s="377">
        <f t="shared" si="19"/>
        <v>2.7199999999999998</v>
      </c>
      <c r="U100" s="377">
        <f t="shared" si="20"/>
        <v>2.1759999999999997</v>
      </c>
    </row>
    <row r="101" spans="1:21" ht="16.350000000000001" customHeight="1" thickBot="1" x14ac:dyDescent="0.3">
      <c r="A101" s="378"/>
      <c r="B101" s="366" t="s">
        <v>111</v>
      </c>
      <c r="C101" s="367" t="s">
        <v>231</v>
      </c>
      <c r="D101" s="368">
        <v>3</v>
      </c>
      <c r="E101" s="369">
        <f>SUM('0:3'!E101)</f>
        <v>0</v>
      </c>
      <c r="F101" s="389">
        <f t="shared" si="15"/>
        <v>3</v>
      </c>
      <c r="G101" s="370">
        <v>42</v>
      </c>
      <c r="H101" s="357">
        <f>SUM('0:3'!I123)</f>
        <v>5</v>
      </c>
      <c r="I101" s="114" t="s">
        <v>136</v>
      </c>
      <c r="J101" s="358"/>
      <c r="K101" s="371">
        <v>0.6</v>
      </c>
      <c r="L101" s="372">
        <f t="shared" si="16"/>
        <v>0</v>
      </c>
      <c r="M101" s="373">
        <f t="shared" si="17"/>
        <v>3</v>
      </c>
      <c r="O101" s="349"/>
      <c r="P101" s="349"/>
      <c r="Q101" s="375">
        <v>0.4</v>
      </c>
      <c r="R101" s="376">
        <f t="shared" si="18"/>
        <v>0.6</v>
      </c>
      <c r="S101" s="377">
        <f t="shared" si="14"/>
        <v>3</v>
      </c>
      <c r="T101" s="377">
        <f t="shared" si="19"/>
        <v>0.99999999999999978</v>
      </c>
      <c r="U101" s="377">
        <f t="shared" si="20"/>
        <v>0.79999999999999982</v>
      </c>
    </row>
    <row r="102" spans="1:21" ht="16.350000000000001" customHeight="1" thickBot="1" x14ac:dyDescent="0.3">
      <c r="A102" s="378"/>
      <c r="B102" s="366" t="s">
        <v>112</v>
      </c>
      <c r="C102" s="367" t="s">
        <v>232</v>
      </c>
      <c r="D102" s="368">
        <v>30</v>
      </c>
      <c r="E102" s="369">
        <f>SUM('0:3'!E102)</f>
        <v>0</v>
      </c>
      <c r="F102" s="389">
        <f t="shared" si="15"/>
        <v>30</v>
      </c>
      <c r="G102" s="370">
        <v>30</v>
      </c>
      <c r="H102" s="357">
        <f>SUM('0:3'!I124)</f>
        <v>0</v>
      </c>
      <c r="I102" s="114" t="s">
        <v>136</v>
      </c>
      <c r="J102" s="358"/>
      <c r="K102" s="371">
        <v>0.2</v>
      </c>
      <c r="L102" s="372">
        <f t="shared" si="16"/>
        <v>0</v>
      </c>
      <c r="M102" s="373">
        <f t="shared" si="17"/>
        <v>0</v>
      </c>
      <c r="O102" s="349"/>
      <c r="P102" s="349"/>
      <c r="Q102" s="375">
        <v>0.04</v>
      </c>
      <c r="R102" s="376">
        <f t="shared" si="18"/>
        <v>0.2</v>
      </c>
      <c r="S102" s="377">
        <f t="shared" si="14"/>
        <v>0</v>
      </c>
      <c r="T102" s="377">
        <f t="shared" si="19"/>
        <v>0</v>
      </c>
      <c r="U102" s="377">
        <f t="shared" si="20"/>
        <v>0</v>
      </c>
    </row>
    <row r="103" spans="1:21" ht="16.350000000000001" customHeight="1" thickBot="1" x14ac:dyDescent="0.3">
      <c r="A103" s="378"/>
      <c r="B103" s="366" t="s">
        <v>113</v>
      </c>
      <c r="C103" s="367" t="s">
        <v>233</v>
      </c>
      <c r="D103" s="368">
        <v>25</v>
      </c>
      <c r="E103" s="369">
        <f>SUM('0:3'!E103)</f>
        <v>0</v>
      </c>
      <c r="F103" s="389">
        <f t="shared" si="15"/>
        <v>25</v>
      </c>
      <c r="G103" s="370">
        <v>24</v>
      </c>
      <c r="H103" s="357">
        <f>SUM('0:3'!I125)</f>
        <v>9</v>
      </c>
      <c r="I103" s="114" t="s">
        <v>136</v>
      </c>
      <c r="J103" s="358"/>
      <c r="K103" s="371">
        <v>0.6</v>
      </c>
      <c r="L103" s="372">
        <f t="shared" si="16"/>
        <v>0</v>
      </c>
      <c r="M103" s="373">
        <f t="shared" si="17"/>
        <v>5.3999999999999995</v>
      </c>
      <c r="O103" s="349"/>
      <c r="P103" s="349"/>
      <c r="Q103" s="375">
        <v>0.33</v>
      </c>
      <c r="R103" s="376">
        <f t="shared" si="18"/>
        <v>0.6</v>
      </c>
      <c r="S103" s="377">
        <f t="shared" ref="S103:S120" si="21">H103*K103</f>
        <v>5.3999999999999995</v>
      </c>
      <c r="T103" s="377">
        <f t="shared" si="19"/>
        <v>2.4299999999999997</v>
      </c>
      <c r="U103" s="377">
        <f t="shared" si="20"/>
        <v>1.944</v>
      </c>
    </row>
    <row r="104" spans="1:21" ht="16.350000000000001" customHeight="1" thickBot="1" x14ac:dyDescent="0.3">
      <c r="A104" s="378"/>
      <c r="B104" s="366" t="s">
        <v>114</v>
      </c>
      <c r="C104" s="367" t="s">
        <v>234</v>
      </c>
      <c r="D104" s="368">
        <v>20</v>
      </c>
      <c r="E104" s="369">
        <f>SUM('0:3'!E104)</f>
        <v>0</v>
      </c>
      <c r="F104" s="389">
        <f t="shared" si="15"/>
        <v>20</v>
      </c>
      <c r="G104" s="370">
        <v>115</v>
      </c>
      <c r="H104" s="357">
        <f>SUM('0:3'!I126)</f>
        <v>10</v>
      </c>
      <c r="I104" s="114" t="s">
        <v>136</v>
      </c>
      <c r="J104" s="358"/>
      <c r="K104" s="371">
        <v>0.3</v>
      </c>
      <c r="L104" s="372">
        <f t="shared" si="16"/>
        <v>0</v>
      </c>
      <c r="M104" s="373">
        <f t="shared" si="17"/>
        <v>3</v>
      </c>
      <c r="O104" s="349"/>
      <c r="P104" s="349"/>
      <c r="Q104" s="375">
        <v>0.1</v>
      </c>
      <c r="R104" s="376">
        <f t="shared" si="18"/>
        <v>0.3</v>
      </c>
      <c r="S104" s="377">
        <f t="shared" si="21"/>
        <v>3</v>
      </c>
      <c r="T104" s="377">
        <f t="shared" si="19"/>
        <v>1.9999999999999998</v>
      </c>
      <c r="U104" s="377">
        <f t="shared" si="20"/>
        <v>1.5999999999999999</v>
      </c>
    </row>
    <row r="105" spans="1:21" ht="16.350000000000001" customHeight="1" thickBot="1" x14ac:dyDescent="0.3">
      <c r="A105" s="378"/>
      <c r="B105" s="366" t="s">
        <v>115</v>
      </c>
      <c r="C105" s="367" t="s">
        <v>235</v>
      </c>
      <c r="D105" s="368">
        <v>38</v>
      </c>
      <c r="E105" s="369">
        <f>SUM('0:3'!E105)</f>
        <v>0</v>
      </c>
      <c r="F105" s="389">
        <f t="shared" si="15"/>
        <v>38</v>
      </c>
      <c r="G105" s="370">
        <v>24</v>
      </c>
      <c r="H105" s="357">
        <f>SUM('0:3'!I127)</f>
        <v>20</v>
      </c>
      <c r="I105" s="114" t="s">
        <v>136</v>
      </c>
      <c r="J105" s="358"/>
      <c r="K105" s="371">
        <v>1</v>
      </c>
      <c r="L105" s="372">
        <f t="shared" si="16"/>
        <v>0</v>
      </c>
      <c r="M105" s="373">
        <f t="shared" si="17"/>
        <v>20</v>
      </c>
      <c r="O105" s="349"/>
      <c r="P105" s="349"/>
      <c r="Q105" s="375">
        <v>0.42</v>
      </c>
      <c r="R105" s="376">
        <f t="shared" si="18"/>
        <v>1</v>
      </c>
      <c r="S105" s="377">
        <f t="shared" si="21"/>
        <v>20</v>
      </c>
      <c r="T105" s="377">
        <f t="shared" si="19"/>
        <v>11.600000000000001</v>
      </c>
      <c r="U105" s="377">
        <f t="shared" si="20"/>
        <v>9.2800000000000011</v>
      </c>
    </row>
    <row r="106" spans="1:21" ht="16.350000000000001" customHeight="1" thickBot="1" x14ac:dyDescent="0.3">
      <c r="A106" s="378"/>
      <c r="B106" s="366" t="s">
        <v>116</v>
      </c>
      <c r="C106" s="367" t="s">
        <v>236</v>
      </c>
      <c r="D106" s="368">
        <v>11</v>
      </c>
      <c r="E106" s="369">
        <f>SUM('0:3'!E128)</f>
        <v>0</v>
      </c>
      <c r="F106" s="389">
        <f t="shared" si="15"/>
        <v>11</v>
      </c>
      <c r="G106" s="370">
        <v>11</v>
      </c>
      <c r="H106" s="357">
        <f>SUM('0:3'!I128)</f>
        <v>0</v>
      </c>
      <c r="I106" s="114" t="s">
        <v>136</v>
      </c>
      <c r="J106" s="358"/>
      <c r="K106" s="371">
        <v>2.6</v>
      </c>
      <c r="L106" s="372">
        <f t="shared" si="16"/>
        <v>0</v>
      </c>
      <c r="M106" s="373">
        <f t="shared" si="17"/>
        <v>0</v>
      </c>
      <c r="O106" s="349"/>
      <c r="P106" s="349"/>
      <c r="Q106" s="375">
        <v>1.62</v>
      </c>
      <c r="R106" s="376">
        <f t="shared" si="18"/>
        <v>2.6</v>
      </c>
      <c r="S106" s="377">
        <f t="shared" si="21"/>
        <v>0</v>
      </c>
      <c r="T106" s="377">
        <f t="shared" si="19"/>
        <v>0</v>
      </c>
      <c r="U106" s="377">
        <f t="shared" si="20"/>
        <v>0</v>
      </c>
    </row>
    <row r="107" spans="1:21" ht="16.350000000000001" customHeight="1" thickBot="1" x14ac:dyDescent="0.3">
      <c r="A107" s="378"/>
      <c r="B107" s="366" t="s">
        <v>117</v>
      </c>
      <c r="C107" s="367" t="s">
        <v>237</v>
      </c>
      <c r="D107" s="368">
        <v>3</v>
      </c>
      <c r="E107" s="369">
        <f>SUM('0:3'!E129)</f>
        <v>5</v>
      </c>
      <c r="F107" s="389">
        <f t="shared" si="15"/>
        <v>8</v>
      </c>
      <c r="G107" s="370">
        <v>3</v>
      </c>
      <c r="H107" s="357">
        <f>SUM('0:3'!I129)</f>
        <v>2</v>
      </c>
      <c r="I107" s="114" t="s">
        <v>136</v>
      </c>
      <c r="J107" s="358"/>
      <c r="K107" s="371">
        <v>1.5</v>
      </c>
      <c r="L107" s="372">
        <f t="shared" si="16"/>
        <v>3.65</v>
      </c>
      <c r="M107" s="373">
        <f t="shared" si="17"/>
        <v>3</v>
      </c>
      <c r="O107" s="349"/>
      <c r="P107" s="349"/>
      <c r="Q107" s="375">
        <v>0.73</v>
      </c>
      <c r="R107" s="376">
        <f t="shared" si="18"/>
        <v>1.5</v>
      </c>
      <c r="S107" s="377">
        <f t="shared" si="21"/>
        <v>3</v>
      </c>
      <c r="T107" s="377">
        <f t="shared" si="19"/>
        <v>1.54</v>
      </c>
      <c r="U107" s="377">
        <f t="shared" si="20"/>
        <v>1.2320000000000002</v>
      </c>
    </row>
    <row r="108" spans="1:21" ht="16.350000000000001" customHeight="1" thickBot="1" x14ac:dyDescent="0.3">
      <c r="A108" s="378"/>
      <c r="B108" s="366" t="s">
        <v>118</v>
      </c>
      <c r="C108" s="367" t="s">
        <v>238</v>
      </c>
      <c r="D108" s="368">
        <v>10</v>
      </c>
      <c r="E108" s="369">
        <f>SUM('0:3'!E130)</f>
        <v>0</v>
      </c>
      <c r="F108" s="389">
        <f t="shared" si="15"/>
        <v>10</v>
      </c>
      <c r="G108" s="370">
        <v>7</v>
      </c>
      <c r="H108" s="357">
        <f>SUM('0:3'!I130)</f>
        <v>2</v>
      </c>
      <c r="I108" s="114" t="s">
        <v>136</v>
      </c>
      <c r="J108" s="358"/>
      <c r="K108" s="371">
        <v>0.5</v>
      </c>
      <c r="L108" s="372">
        <f t="shared" si="16"/>
        <v>0</v>
      </c>
      <c r="M108" s="373">
        <f t="shared" si="17"/>
        <v>1</v>
      </c>
      <c r="O108" s="349"/>
      <c r="P108" s="349"/>
      <c r="Q108" s="375">
        <v>0.23</v>
      </c>
      <c r="R108" s="376">
        <f t="shared" si="18"/>
        <v>0.5</v>
      </c>
      <c r="S108" s="377">
        <f t="shared" si="21"/>
        <v>1</v>
      </c>
      <c r="T108" s="377">
        <f t="shared" si="19"/>
        <v>0.54</v>
      </c>
      <c r="U108" s="377">
        <f t="shared" si="20"/>
        <v>0.43200000000000005</v>
      </c>
    </row>
    <row r="109" spans="1:21" ht="16.350000000000001" customHeight="1" thickBot="1" x14ac:dyDescent="0.3">
      <c r="A109" s="378"/>
      <c r="B109" s="366" t="s">
        <v>119</v>
      </c>
      <c r="C109" s="367" t="s">
        <v>239</v>
      </c>
      <c r="D109" s="368">
        <v>4</v>
      </c>
      <c r="E109" s="369">
        <f>SUM('0:3'!E131)</f>
        <v>0</v>
      </c>
      <c r="F109" s="389">
        <f t="shared" ref="F109:F120" si="22">D109+E109</f>
        <v>4</v>
      </c>
      <c r="G109" s="370">
        <v>4</v>
      </c>
      <c r="H109" s="357">
        <f>SUM('0:3'!I131)</f>
        <v>0</v>
      </c>
      <c r="I109" s="114" t="s">
        <v>136</v>
      </c>
      <c r="J109" s="358"/>
      <c r="K109" s="371">
        <v>0.8</v>
      </c>
      <c r="L109" s="372">
        <f t="shared" ref="L109:L120" si="23">E109*Q109</f>
        <v>0</v>
      </c>
      <c r="M109" s="373">
        <f t="shared" ref="M109:M120" si="24">H109*K109</f>
        <v>0</v>
      </c>
      <c r="O109" s="349"/>
      <c r="P109" s="349"/>
      <c r="Q109" s="375">
        <v>0.33</v>
      </c>
      <c r="R109" s="376">
        <f t="shared" ref="R109:R120" si="25">K109</f>
        <v>0.8</v>
      </c>
      <c r="S109" s="377">
        <f t="shared" si="21"/>
        <v>0</v>
      </c>
      <c r="T109" s="377">
        <f t="shared" ref="T109:T120" si="26">(R109-Q109)*H109</f>
        <v>0</v>
      </c>
      <c r="U109" s="377">
        <f t="shared" ref="U109:U120" si="27">T109*0.8</f>
        <v>0</v>
      </c>
    </row>
    <row r="110" spans="1:21" ht="16.350000000000001" customHeight="1" thickBot="1" x14ac:dyDescent="0.3">
      <c r="A110" s="378"/>
      <c r="B110" s="366" t="s">
        <v>120</v>
      </c>
      <c r="C110" s="367" t="s">
        <v>240</v>
      </c>
      <c r="D110" s="368">
        <v>59</v>
      </c>
      <c r="E110" s="369">
        <f>SUM('0:3'!E132)</f>
        <v>0</v>
      </c>
      <c r="F110" s="389">
        <f t="shared" si="22"/>
        <v>59</v>
      </c>
      <c r="G110" s="370">
        <v>55</v>
      </c>
      <c r="H110" s="357">
        <f>SUM('0:3'!I132)</f>
        <v>7</v>
      </c>
      <c r="I110" s="114" t="s">
        <v>136</v>
      </c>
      <c r="J110" s="358"/>
      <c r="K110" s="371">
        <v>0.6</v>
      </c>
      <c r="L110" s="372">
        <f t="shared" si="23"/>
        <v>0</v>
      </c>
      <c r="M110" s="373">
        <f t="shared" si="24"/>
        <v>4.2</v>
      </c>
      <c r="O110" s="349"/>
      <c r="P110" s="349"/>
      <c r="Q110" s="375">
        <v>0.3</v>
      </c>
      <c r="R110" s="376">
        <f t="shared" si="25"/>
        <v>0.6</v>
      </c>
      <c r="S110" s="377">
        <f t="shared" si="21"/>
        <v>4.2</v>
      </c>
      <c r="T110" s="377">
        <f t="shared" si="26"/>
        <v>2.1</v>
      </c>
      <c r="U110" s="377">
        <f t="shared" si="27"/>
        <v>1.6800000000000002</v>
      </c>
    </row>
    <row r="111" spans="1:21" ht="16.350000000000001" customHeight="1" thickBot="1" x14ac:dyDescent="0.3">
      <c r="A111" s="378"/>
      <c r="B111" s="366" t="s">
        <v>121</v>
      </c>
      <c r="C111" s="367" t="s">
        <v>241</v>
      </c>
      <c r="D111" s="368">
        <v>132</v>
      </c>
      <c r="E111" s="369">
        <f>SUM('0:3'!E133)</f>
        <v>0</v>
      </c>
      <c r="F111" s="389">
        <f t="shared" si="22"/>
        <v>132</v>
      </c>
      <c r="G111" s="370">
        <v>130</v>
      </c>
      <c r="H111" s="357">
        <f>SUM('0:3'!I133)</f>
        <v>16</v>
      </c>
      <c r="I111" s="114" t="s">
        <v>136</v>
      </c>
      <c r="J111" s="358"/>
      <c r="K111" s="371">
        <v>0.1</v>
      </c>
      <c r="L111" s="372">
        <f t="shared" si="23"/>
        <v>0</v>
      </c>
      <c r="M111" s="373">
        <f t="shared" si="24"/>
        <v>1.6</v>
      </c>
      <c r="O111" s="349"/>
      <c r="P111" s="349"/>
      <c r="Q111" s="391">
        <v>5.1999999999999998E-2</v>
      </c>
      <c r="R111" s="376">
        <f t="shared" si="25"/>
        <v>0.1</v>
      </c>
      <c r="S111" s="377">
        <f t="shared" si="21"/>
        <v>1.6</v>
      </c>
      <c r="T111" s="377">
        <f t="shared" si="26"/>
        <v>0.76800000000000013</v>
      </c>
      <c r="U111" s="377">
        <f t="shared" si="27"/>
        <v>0.61440000000000017</v>
      </c>
    </row>
    <row r="112" spans="1:21" ht="16.350000000000001" customHeight="1" thickBot="1" x14ac:dyDescent="0.3">
      <c r="A112" s="378"/>
      <c r="B112" s="366" t="s">
        <v>122</v>
      </c>
      <c r="C112" s="367" t="s">
        <v>242</v>
      </c>
      <c r="D112" s="368">
        <v>35</v>
      </c>
      <c r="E112" s="369">
        <f>SUM('0:3'!E134)</f>
        <v>60</v>
      </c>
      <c r="F112" s="389">
        <f t="shared" si="22"/>
        <v>95</v>
      </c>
      <c r="G112" s="370">
        <v>31</v>
      </c>
      <c r="H112" s="357">
        <f>SUM('0:3'!I134)</f>
        <v>14</v>
      </c>
      <c r="I112" s="114" t="s">
        <v>136</v>
      </c>
      <c r="J112" s="358"/>
      <c r="K112" s="371">
        <v>0.6</v>
      </c>
      <c r="L112" s="372">
        <f t="shared" si="23"/>
        <v>22.2</v>
      </c>
      <c r="M112" s="373">
        <f t="shared" si="24"/>
        <v>8.4</v>
      </c>
      <c r="O112" s="349"/>
      <c r="P112" s="349"/>
      <c r="Q112" s="375">
        <v>0.37</v>
      </c>
      <c r="R112" s="376">
        <f t="shared" si="25"/>
        <v>0.6</v>
      </c>
      <c r="S112" s="377">
        <f t="shared" si="21"/>
        <v>8.4</v>
      </c>
      <c r="T112" s="377">
        <f t="shared" si="26"/>
        <v>3.2199999999999998</v>
      </c>
      <c r="U112" s="377">
        <f t="shared" si="27"/>
        <v>2.5760000000000001</v>
      </c>
    </row>
    <row r="113" spans="1:22" ht="16.350000000000001" customHeight="1" thickBot="1" x14ac:dyDescent="0.3">
      <c r="A113" s="378"/>
      <c r="B113" s="366" t="s">
        <v>129</v>
      </c>
      <c r="C113" s="367" t="s">
        <v>266</v>
      </c>
      <c r="D113" s="368">
        <v>4</v>
      </c>
      <c r="E113" s="369">
        <f>SUM('0:3'!E135)</f>
        <v>0</v>
      </c>
      <c r="F113" s="389">
        <f t="shared" si="22"/>
        <v>4</v>
      </c>
      <c r="G113" s="370">
        <v>4</v>
      </c>
      <c r="H113" s="357">
        <f>SUM('0:3'!I135)</f>
        <v>0</v>
      </c>
      <c r="I113" s="114" t="s">
        <v>136</v>
      </c>
      <c r="J113" s="358"/>
      <c r="K113" s="371">
        <v>0.9</v>
      </c>
      <c r="L113" s="372">
        <f t="shared" si="23"/>
        <v>0</v>
      </c>
      <c r="M113" s="373">
        <f t="shared" si="24"/>
        <v>0</v>
      </c>
      <c r="O113" s="349"/>
      <c r="P113" s="349"/>
      <c r="Q113" s="375">
        <v>0.54</v>
      </c>
      <c r="R113" s="376">
        <f t="shared" si="25"/>
        <v>0.9</v>
      </c>
      <c r="S113" s="377">
        <f t="shared" si="21"/>
        <v>0</v>
      </c>
      <c r="T113" s="377">
        <f t="shared" si="26"/>
        <v>0</v>
      </c>
      <c r="U113" s="377">
        <f t="shared" si="27"/>
        <v>0</v>
      </c>
    </row>
    <row r="114" spans="1:22" s="393" customFormat="1" ht="16.350000000000001" customHeight="1" thickBot="1" x14ac:dyDescent="0.3">
      <c r="B114" s="366" t="s">
        <v>130</v>
      </c>
      <c r="C114" s="367" t="s">
        <v>243</v>
      </c>
      <c r="D114" s="368">
        <v>2</v>
      </c>
      <c r="E114" s="369">
        <f>SUM('0:3'!E136)</f>
        <v>0</v>
      </c>
      <c r="F114" s="389">
        <f t="shared" si="22"/>
        <v>2</v>
      </c>
      <c r="G114" s="370">
        <v>42</v>
      </c>
      <c r="H114" s="357">
        <f>SUM('0:3'!I136)</f>
        <v>4</v>
      </c>
      <c r="I114" s="114" t="s">
        <v>136</v>
      </c>
      <c r="J114" s="358"/>
      <c r="K114" s="371">
        <v>0.7</v>
      </c>
      <c r="L114" s="372">
        <f t="shared" si="23"/>
        <v>0</v>
      </c>
      <c r="M114" s="373">
        <f t="shared" si="24"/>
        <v>2.8</v>
      </c>
      <c r="O114" s="349"/>
      <c r="P114" s="349"/>
      <c r="Q114" s="375">
        <v>0.3</v>
      </c>
      <c r="R114" s="376">
        <f t="shared" si="25"/>
        <v>0.7</v>
      </c>
      <c r="S114" s="377">
        <f t="shared" si="21"/>
        <v>2.8</v>
      </c>
      <c r="T114" s="377">
        <f t="shared" si="26"/>
        <v>1.5999999999999999</v>
      </c>
      <c r="U114" s="377">
        <f t="shared" si="27"/>
        <v>1.28</v>
      </c>
    </row>
    <row r="115" spans="1:22" ht="16.350000000000001" customHeight="1" thickBot="1" x14ac:dyDescent="0.3">
      <c r="A115" s="394"/>
      <c r="B115" s="366" t="s">
        <v>131</v>
      </c>
      <c r="C115" s="367" t="s">
        <v>244</v>
      </c>
      <c r="D115" s="368"/>
      <c r="E115" s="369">
        <f>SUM('0:3'!E137)</f>
        <v>0</v>
      </c>
      <c r="F115" s="389">
        <f t="shared" si="22"/>
        <v>0</v>
      </c>
      <c r="G115" s="370"/>
      <c r="H115" s="357">
        <f>SUM('0:3'!I137)</f>
        <v>0</v>
      </c>
      <c r="I115" s="114" t="s">
        <v>136</v>
      </c>
      <c r="J115" s="358"/>
      <c r="K115" s="371">
        <v>0.6</v>
      </c>
      <c r="L115" s="372">
        <f t="shared" si="23"/>
        <v>0</v>
      </c>
      <c r="M115" s="373">
        <f t="shared" si="24"/>
        <v>0</v>
      </c>
      <c r="O115" s="349"/>
      <c r="P115" s="349"/>
      <c r="Q115" s="375">
        <v>0.27</v>
      </c>
      <c r="R115" s="376">
        <f t="shared" si="25"/>
        <v>0.6</v>
      </c>
      <c r="S115" s="377">
        <f t="shared" si="21"/>
        <v>0</v>
      </c>
      <c r="T115" s="377">
        <f t="shared" si="26"/>
        <v>0</v>
      </c>
      <c r="U115" s="377">
        <f t="shared" si="27"/>
        <v>0</v>
      </c>
    </row>
    <row r="116" spans="1:22" ht="16.350000000000001" customHeight="1" thickBot="1" x14ac:dyDescent="0.3">
      <c r="A116" s="394"/>
      <c r="B116" s="366" t="s">
        <v>254</v>
      </c>
      <c r="C116" s="367"/>
      <c r="D116" s="368"/>
      <c r="E116" s="369">
        <f>SUM('0:3'!E138)</f>
        <v>0</v>
      </c>
      <c r="F116" s="389">
        <f t="shared" si="22"/>
        <v>0</v>
      </c>
      <c r="G116" s="370"/>
      <c r="H116" s="357">
        <f>SUM('0:3'!I138)</f>
        <v>0</v>
      </c>
      <c r="I116" s="114"/>
      <c r="J116" s="358"/>
      <c r="K116" s="371"/>
      <c r="L116" s="372">
        <f t="shared" si="23"/>
        <v>0</v>
      </c>
      <c r="M116" s="373">
        <f t="shared" si="24"/>
        <v>0</v>
      </c>
      <c r="O116" s="349"/>
      <c r="P116" s="349"/>
      <c r="Q116" s="375"/>
      <c r="R116" s="376">
        <f t="shared" si="25"/>
        <v>0</v>
      </c>
      <c r="S116" s="377">
        <f t="shared" si="21"/>
        <v>0</v>
      </c>
      <c r="T116" s="377">
        <f t="shared" si="26"/>
        <v>0</v>
      </c>
      <c r="U116" s="377">
        <f t="shared" si="27"/>
        <v>0</v>
      </c>
    </row>
    <row r="117" spans="1:22" ht="16.350000000000001" customHeight="1" thickBot="1" x14ac:dyDescent="0.3">
      <c r="B117" s="366" t="s">
        <v>255</v>
      </c>
      <c r="C117" s="367"/>
      <c r="D117" s="368"/>
      <c r="E117" s="369">
        <f>SUM('0:3'!E117)</f>
        <v>0</v>
      </c>
      <c r="F117" s="389">
        <f t="shared" si="22"/>
        <v>0</v>
      </c>
      <c r="G117" s="370"/>
      <c r="H117" s="357">
        <f>SUM('0:3'!I139)</f>
        <v>0</v>
      </c>
      <c r="I117" s="114"/>
      <c r="J117" s="358"/>
      <c r="K117" s="371"/>
      <c r="L117" s="372">
        <f t="shared" si="23"/>
        <v>0</v>
      </c>
      <c r="M117" s="373">
        <f t="shared" si="24"/>
        <v>0</v>
      </c>
      <c r="O117" s="349"/>
      <c r="P117" s="349"/>
      <c r="Q117" s="375"/>
      <c r="R117" s="376">
        <f t="shared" si="25"/>
        <v>0</v>
      </c>
      <c r="S117" s="377">
        <f t="shared" si="21"/>
        <v>0</v>
      </c>
      <c r="T117" s="377">
        <f t="shared" si="26"/>
        <v>0</v>
      </c>
      <c r="U117" s="377">
        <f t="shared" si="27"/>
        <v>0</v>
      </c>
    </row>
    <row r="118" spans="1:22" ht="16.350000000000001" customHeight="1" thickBot="1" x14ac:dyDescent="0.3">
      <c r="B118" s="366" t="s">
        <v>256</v>
      </c>
      <c r="C118" s="367"/>
      <c r="D118" s="368"/>
      <c r="E118" s="369">
        <f>SUM('0:3'!E118)</f>
        <v>0</v>
      </c>
      <c r="F118" s="389">
        <f t="shared" si="22"/>
        <v>0</v>
      </c>
      <c r="G118" s="370"/>
      <c r="H118" s="357">
        <f>SUM('0:3'!I140)</f>
        <v>0</v>
      </c>
      <c r="I118" s="114"/>
      <c r="J118" s="358"/>
      <c r="K118" s="371"/>
      <c r="L118" s="372">
        <f t="shared" si="23"/>
        <v>0</v>
      </c>
      <c r="M118" s="373">
        <f t="shared" si="24"/>
        <v>0</v>
      </c>
      <c r="O118" s="349"/>
      <c r="P118" s="349"/>
      <c r="Q118" s="375"/>
      <c r="R118" s="376">
        <f t="shared" si="25"/>
        <v>0</v>
      </c>
      <c r="S118" s="377">
        <f t="shared" si="21"/>
        <v>0</v>
      </c>
      <c r="T118" s="377">
        <f t="shared" si="26"/>
        <v>0</v>
      </c>
      <c r="U118" s="377">
        <f t="shared" si="27"/>
        <v>0</v>
      </c>
    </row>
    <row r="119" spans="1:22" ht="16.350000000000001" customHeight="1" thickBot="1" x14ac:dyDescent="0.3">
      <c r="B119" s="366" t="s">
        <v>257</v>
      </c>
      <c r="C119" s="367"/>
      <c r="D119" s="368"/>
      <c r="E119" s="369">
        <f>SUM('0:3'!E119)</f>
        <v>0</v>
      </c>
      <c r="F119" s="389">
        <f t="shared" si="22"/>
        <v>0</v>
      </c>
      <c r="G119" s="370"/>
      <c r="H119" s="357">
        <f>SUM('0:3'!I141)</f>
        <v>0</v>
      </c>
      <c r="I119" s="114"/>
      <c r="J119" s="358"/>
      <c r="K119" s="371"/>
      <c r="L119" s="372">
        <f t="shared" si="23"/>
        <v>0</v>
      </c>
      <c r="M119" s="373">
        <f t="shared" si="24"/>
        <v>0</v>
      </c>
      <c r="O119" s="349"/>
      <c r="P119" s="349"/>
      <c r="Q119" s="375"/>
      <c r="R119" s="376">
        <f t="shared" si="25"/>
        <v>0</v>
      </c>
      <c r="S119" s="377">
        <f t="shared" si="21"/>
        <v>0</v>
      </c>
      <c r="T119" s="377">
        <f t="shared" si="26"/>
        <v>0</v>
      </c>
      <c r="U119" s="377">
        <f t="shared" si="27"/>
        <v>0</v>
      </c>
    </row>
    <row r="120" spans="1:22" ht="16.350000000000001" customHeight="1" thickBot="1" x14ac:dyDescent="0.3">
      <c r="B120" s="395" t="s">
        <v>258</v>
      </c>
      <c r="C120" s="396"/>
      <c r="D120" s="397"/>
      <c r="E120" s="369">
        <f>SUM('0:3'!E120)</f>
        <v>0</v>
      </c>
      <c r="F120" s="386">
        <f t="shared" si="22"/>
        <v>0</v>
      </c>
      <c r="G120" s="385"/>
      <c r="H120" s="357">
        <f>SUM('0:3'!I142)</f>
        <v>0</v>
      </c>
      <c r="I120" s="114"/>
      <c r="J120" s="358"/>
      <c r="K120" s="398"/>
      <c r="L120" s="399">
        <f t="shared" si="23"/>
        <v>0</v>
      </c>
      <c r="M120" s="400">
        <f t="shared" si="24"/>
        <v>0</v>
      </c>
      <c r="O120" s="349"/>
      <c r="P120" s="349"/>
      <c r="Q120" s="401"/>
      <c r="R120" s="402">
        <f t="shared" si="25"/>
        <v>0</v>
      </c>
      <c r="S120" s="403">
        <f t="shared" si="21"/>
        <v>0</v>
      </c>
      <c r="T120" s="403">
        <f t="shared" si="26"/>
        <v>0</v>
      </c>
      <c r="U120" s="403">
        <f t="shared" si="27"/>
        <v>0</v>
      </c>
    </row>
    <row r="121" spans="1:22" ht="16.350000000000001" customHeight="1" thickBot="1" x14ac:dyDescent="0.3">
      <c r="B121" s="404"/>
      <c r="C121" s="405"/>
      <c r="D121" s="406"/>
      <c r="E121" s="406">
        <f>SUM('0:3'!E121)</f>
        <v>0</v>
      </c>
      <c r="F121" s="406"/>
      <c r="G121" s="407"/>
      <c r="H121" s="406"/>
      <c r="I121" s="408"/>
      <c r="J121" s="408"/>
      <c r="K121" s="409"/>
      <c r="L121" s="410"/>
      <c r="M121" s="411"/>
      <c r="O121" s="412"/>
      <c r="P121" s="412"/>
      <c r="Q121" s="413"/>
      <c r="R121" s="414"/>
      <c r="S121" s="415"/>
      <c r="T121" s="410"/>
      <c r="U121" s="410"/>
    </row>
    <row r="122" spans="1:22" ht="16.350000000000001" customHeight="1" thickTop="1" thickBot="1" x14ac:dyDescent="0.3">
      <c r="B122" s="416"/>
      <c r="C122" s="417"/>
      <c r="D122" s="418">
        <f>SUM(D95:D120)</f>
        <v>443</v>
      </c>
      <c r="E122" s="418"/>
      <c r="F122" s="418"/>
      <c r="G122" s="418">
        <f>SUM(G95:G120)</f>
        <v>580</v>
      </c>
      <c r="H122" s="419"/>
      <c r="I122" s="420"/>
      <c r="J122" s="420"/>
      <c r="K122" s="421" t="s">
        <v>3</v>
      </c>
      <c r="L122" s="422">
        <f>SUM(L13:L120)</f>
        <v>6343.8839999999991</v>
      </c>
      <c r="M122" s="423">
        <f>SUM(M13:M120)</f>
        <v>2843.7828571428577</v>
      </c>
      <c r="O122" s="349"/>
      <c r="P122" s="349"/>
      <c r="Q122" s="424"/>
      <c r="R122" s="425" t="s">
        <v>3</v>
      </c>
      <c r="S122" s="426">
        <f>SUM(S13:S120)</f>
        <v>2843.7828571428577</v>
      </c>
      <c r="T122" s="426">
        <f>SUM(T13:T120)</f>
        <v>1272.1700428571435</v>
      </c>
      <c r="U122" s="427">
        <f>SUM(U13:U120)</f>
        <v>1017.7360342857146</v>
      </c>
    </row>
    <row r="123" spans="1:22" ht="5.25" customHeight="1" x14ac:dyDescent="0.25">
      <c r="C123" s="428"/>
      <c r="D123" s="429"/>
      <c r="E123" s="430"/>
      <c r="F123" s="431">
        <f>SUM(F119:F121)</f>
        <v>0</v>
      </c>
      <c r="G123" s="329"/>
      <c r="H123" s="409"/>
      <c r="K123" s="433">
        <f>SUM(K119:K121)</f>
        <v>0</v>
      </c>
      <c r="L123" s="433"/>
      <c r="M123" s="434"/>
      <c r="P123" s="435"/>
      <c r="Q123" s="436"/>
      <c r="R123" s="437"/>
      <c r="S123" s="438"/>
      <c r="T123" s="438">
        <f>SUM(T119:T121)</f>
        <v>0</v>
      </c>
      <c r="U123" s="438">
        <f>SUM(U119:U121)</f>
        <v>0</v>
      </c>
      <c r="V123" s="378"/>
    </row>
    <row r="124" spans="1:22" ht="11.25" customHeight="1" x14ac:dyDescent="0.25">
      <c r="C124" s="428"/>
      <c r="D124" s="429"/>
      <c r="E124" s="430"/>
      <c r="F124" s="439"/>
      <c r="G124" s="329"/>
      <c r="H124" s="440"/>
      <c r="K124" s="429"/>
      <c r="L124" s="441"/>
      <c r="M124" s="442"/>
      <c r="Q124" s="443"/>
      <c r="R124" s="365"/>
      <c r="S124" s="365"/>
      <c r="T124" s="340"/>
      <c r="U124" s="340"/>
      <c r="V124" s="378"/>
    </row>
    <row r="125" spans="1:22" ht="16.350000000000001" customHeight="1" thickBot="1" x14ac:dyDescent="0.3">
      <c r="D125" s="329"/>
      <c r="E125" s="444"/>
      <c r="F125" s="329"/>
      <c r="G125" s="329"/>
      <c r="H125" s="445"/>
      <c r="K125" s="429"/>
      <c r="L125" s="429"/>
      <c r="M125" s="325"/>
    </row>
    <row r="126" spans="1:22" ht="16.350000000000001" customHeight="1" thickBot="1" x14ac:dyDescent="0.3">
      <c r="C126" s="332"/>
      <c r="D126" s="329"/>
      <c r="E126" s="444"/>
      <c r="F126" s="329"/>
      <c r="G126" s="329"/>
      <c r="H126" s="446"/>
      <c r="K126" s="447" t="s">
        <v>272</v>
      </c>
      <c r="L126" s="448">
        <f>M122-L122</f>
        <v>-3500.1011428571414</v>
      </c>
      <c r="M126" s="421"/>
    </row>
    <row r="127" spans="1:22" ht="16.350000000000001" customHeight="1" x14ac:dyDescent="0.25">
      <c r="D127" s="329"/>
      <c r="E127" s="444"/>
      <c r="F127" s="329"/>
      <c r="G127" s="329"/>
      <c r="H127" s="445"/>
      <c r="K127" s="409"/>
      <c r="L127" s="409"/>
      <c r="M127" s="325"/>
    </row>
    <row r="130" spans="5:15" ht="16.350000000000001" customHeight="1" x14ac:dyDescent="0.25">
      <c r="K130" s="421"/>
      <c r="L130" s="421"/>
      <c r="O130" s="450"/>
    </row>
    <row r="140" spans="5:15" ht="16.350000000000001" customHeight="1" x14ac:dyDescent="0.25">
      <c r="E140" s="331">
        <f>SUM('0:3'!E140)</f>
        <v>0</v>
      </c>
    </row>
    <row r="141" spans="5:15" ht="16.350000000000001" customHeight="1" x14ac:dyDescent="0.25">
      <c r="E141" s="331">
        <f>SUM('0:3'!E141)</f>
        <v>0</v>
      </c>
    </row>
    <row r="142" spans="5:15" ht="16.350000000000001" customHeight="1" x14ac:dyDescent="0.25">
      <c r="E142" s="331">
        <f>SUM('0:3'!E142)</f>
        <v>0</v>
      </c>
      <c r="I142" s="432">
        <f>SUM('0:3'!I142)</f>
        <v>0</v>
      </c>
    </row>
  </sheetData>
  <mergeCells count="19">
    <mergeCell ref="B1:K1"/>
    <mergeCell ref="Q1:T1"/>
    <mergeCell ref="R2:S2"/>
    <mergeCell ref="B11:B12"/>
    <mergeCell ref="C11:C12"/>
    <mergeCell ref="D11:D12"/>
    <mergeCell ref="E11:E12"/>
    <mergeCell ref="F11:F12"/>
    <mergeCell ref="G11:G12"/>
    <mergeCell ref="H11:H12"/>
    <mergeCell ref="S11:S12"/>
    <mergeCell ref="T11:T12"/>
    <mergeCell ref="U11:U12"/>
    <mergeCell ref="I11:I12"/>
    <mergeCell ref="K11:K12"/>
    <mergeCell ref="L11:L12"/>
    <mergeCell ref="M11:M12"/>
    <mergeCell ref="Q11:Q12"/>
    <mergeCell ref="R11:R12"/>
  </mergeCells>
  <conditionalFormatting sqref="G13:G120">
    <cfRule type="expression" dxfId="26" priority="3">
      <formula>INDIRECT("'"&amp;TRIM(RIGHT(SUBSTITUTE(CELL("filename",A13),"]","   "),3))+1&amp;"'!D"&amp;ROW(G13))&lt;&gt;G13</formula>
    </cfRule>
  </conditionalFormatting>
  <conditionalFormatting sqref="D13:D120">
    <cfRule type="expression" dxfId="25" priority="1">
      <formula>INDIRECT("'"&amp;TRIM(RIGHT(SUBSTITUTE(CELL("filename",A13),"]","   "),3))-1&amp;"'!G"&amp;ROW(G13))&lt;&gt;D13</formula>
    </cfRule>
  </conditionalFormatting>
  <pageMargins left="0" right="0" top="0.11811023622047245" bottom="0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7320D4C-E4AA-4863-B9B9-494DC8116818}">
            <xm:f>NOT(ISERROR(SEARCH("-",H13)))</xm:f>
            <xm:f>"-"</xm:f>
            <x14:dxf>
              <fill>
                <patternFill>
                  <bgColor rgb="FFFF0000"/>
                </patternFill>
              </fill>
            </x14:dxf>
          </x14:cfRule>
          <xm:sqref>H13:H120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1" filterMode="1">
    <tabColor rgb="FF10FC2C"/>
  </sheetPr>
  <dimension ref="B1:F1143"/>
  <sheetViews>
    <sheetView workbookViewId="0">
      <selection activeCell="G5" sqref="G5"/>
    </sheetView>
  </sheetViews>
  <sheetFormatPr defaultRowHeight="15" x14ac:dyDescent="0.25"/>
  <cols>
    <col min="1" max="1" width="5.42578125" customWidth="1"/>
    <col min="2" max="2" width="21.140625" customWidth="1"/>
    <col min="3" max="3" width="10.28515625" customWidth="1"/>
    <col min="4" max="4" width="9.7109375" bestFit="1" customWidth="1"/>
    <col min="5" max="5" width="13.85546875" bestFit="1" customWidth="1"/>
  </cols>
  <sheetData>
    <row r="1" spans="2:5" ht="23.25" x14ac:dyDescent="0.35">
      <c r="B1" s="196" t="s">
        <v>261</v>
      </c>
      <c r="C1" s="544" t="s">
        <v>278</v>
      </c>
      <c r="D1" s="544"/>
      <c r="E1" s="195">
        <v>2019</v>
      </c>
    </row>
    <row r="2" spans="2:5" ht="20.100000000000001" customHeight="1" x14ac:dyDescent="0.25"/>
    <row r="4" spans="2:5" ht="20.100000000000001" customHeight="1" x14ac:dyDescent="0.25">
      <c r="B4" s="545" t="s">
        <v>2</v>
      </c>
      <c r="C4" s="545" t="s">
        <v>87</v>
      </c>
      <c r="D4" s="547" t="s">
        <v>134</v>
      </c>
      <c r="E4" s="545" t="s">
        <v>145</v>
      </c>
    </row>
    <row r="5" spans="2:5" ht="20.100000000000001" customHeight="1" x14ac:dyDescent="0.25">
      <c r="B5" s="546"/>
      <c r="C5" s="546"/>
      <c r="D5" s="548"/>
      <c r="E5" s="546"/>
    </row>
    <row r="6" spans="2:5" ht="15" customHeight="1" x14ac:dyDescent="0.25">
      <c r="B6" s="452" t="s">
        <v>246</v>
      </c>
      <c r="C6" s="453">
        <v>194.4</v>
      </c>
      <c r="D6" s="458" t="s">
        <v>135</v>
      </c>
      <c r="E6" s="459">
        <v>200.6208</v>
      </c>
    </row>
    <row r="7" spans="2:5" ht="15" customHeight="1" x14ac:dyDescent="0.25">
      <c r="B7" s="452" t="s">
        <v>263</v>
      </c>
      <c r="C7" s="453">
        <v>161.19999999999999</v>
      </c>
      <c r="D7" s="458" t="s">
        <v>135</v>
      </c>
      <c r="E7" s="459">
        <v>79.471599999999995</v>
      </c>
    </row>
    <row r="8" spans="2:5" ht="15" customHeight="1" x14ac:dyDescent="0.25">
      <c r="B8" s="455" t="s">
        <v>174</v>
      </c>
      <c r="C8" s="456">
        <v>30</v>
      </c>
      <c r="D8" s="454" t="s">
        <v>135</v>
      </c>
      <c r="E8" s="457">
        <v>45.6</v>
      </c>
    </row>
    <row r="9" spans="2:5" ht="15" hidden="1" customHeight="1" thickTop="1" thickBot="1" x14ac:dyDescent="0.25">
      <c r="B9" s="175"/>
      <c r="C9" s="451"/>
      <c r="D9" s="114"/>
      <c r="E9" s="149">
        <v>0</v>
      </c>
    </row>
    <row r="10" spans="2:5" ht="15" customHeight="1" x14ac:dyDescent="0.25">
      <c r="B10" s="460" t="s">
        <v>175</v>
      </c>
      <c r="C10" s="461">
        <v>39</v>
      </c>
      <c r="D10" s="466" t="s">
        <v>136</v>
      </c>
      <c r="E10" s="467">
        <v>13.260000000000002</v>
      </c>
    </row>
    <row r="11" spans="2:5" ht="15" customHeight="1" x14ac:dyDescent="0.25">
      <c r="B11" s="452" t="s">
        <v>176</v>
      </c>
      <c r="C11" s="453">
        <v>16</v>
      </c>
      <c r="D11" s="458" t="s">
        <v>136</v>
      </c>
      <c r="E11" s="459">
        <v>7.52</v>
      </c>
    </row>
    <row r="12" spans="2:5" ht="15" customHeight="1" x14ac:dyDescent="0.25">
      <c r="B12" s="452" t="s">
        <v>264</v>
      </c>
      <c r="C12" s="453">
        <v>65</v>
      </c>
      <c r="D12" s="458" t="s">
        <v>136</v>
      </c>
      <c r="E12" s="459">
        <v>41.6</v>
      </c>
    </row>
    <row r="13" spans="2:5" ht="15" customHeight="1" x14ac:dyDescent="0.25">
      <c r="B13" s="452" t="s">
        <v>177</v>
      </c>
      <c r="C13" s="453">
        <v>39</v>
      </c>
      <c r="D13" s="458" t="s">
        <v>136</v>
      </c>
      <c r="E13" s="459">
        <v>21.840000000000003</v>
      </c>
    </row>
    <row r="14" spans="2:5" ht="15" customHeight="1" x14ac:dyDescent="0.25">
      <c r="B14" s="455" t="s">
        <v>247</v>
      </c>
      <c r="C14" s="456">
        <v>35</v>
      </c>
      <c r="D14" s="454" t="s">
        <v>136</v>
      </c>
      <c r="E14" s="457">
        <v>24.29</v>
      </c>
    </row>
    <row r="15" spans="2:5" ht="15" hidden="1" customHeight="1" thickTop="1" thickBot="1" x14ac:dyDescent="0.25">
      <c r="B15" s="175"/>
      <c r="C15" s="451"/>
      <c r="D15" s="114" t="s">
        <v>136</v>
      </c>
      <c r="E15" s="149">
        <v>0</v>
      </c>
    </row>
    <row r="16" spans="2:5" ht="15" customHeight="1" x14ac:dyDescent="0.25">
      <c r="B16" s="463" t="s">
        <v>179</v>
      </c>
      <c r="C16" s="464">
        <v>11</v>
      </c>
      <c r="D16" s="462" t="s">
        <v>136</v>
      </c>
      <c r="E16" s="465">
        <v>5.39</v>
      </c>
    </row>
    <row r="17" spans="2:5" ht="15" hidden="1" customHeight="1" thickTop="1" thickBot="1" x14ac:dyDescent="0.3">
      <c r="B17" s="169"/>
      <c r="C17" s="316"/>
      <c r="D17" s="114" t="s">
        <v>136</v>
      </c>
      <c r="E17" s="150">
        <v>0</v>
      </c>
    </row>
    <row r="18" spans="2:5" ht="15" hidden="1" customHeight="1" thickTop="1" thickBot="1" x14ac:dyDescent="0.3">
      <c r="B18" s="162"/>
      <c r="C18" s="313"/>
      <c r="D18" s="114" t="s">
        <v>136</v>
      </c>
      <c r="E18" s="56">
        <v>0</v>
      </c>
    </row>
    <row r="19" spans="2:5" ht="15" hidden="1" customHeight="1" thickTop="1" thickBot="1" x14ac:dyDescent="0.3">
      <c r="B19" s="168"/>
      <c r="C19" s="314"/>
      <c r="D19" s="114"/>
      <c r="E19" s="148">
        <v>0</v>
      </c>
    </row>
    <row r="20" spans="2:5" ht="15" customHeight="1" x14ac:dyDescent="0.25">
      <c r="B20" s="460" t="s">
        <v>259</v>
      </c>
      <c r="C20" s="461"/>
      <c r="D20" s="466" t="s">
        <v>136</v>
      </c>
      <c r="E20" s="467">
        <v>0</v>
      </c>
    </row>
    <row r="21" spans="2:5" ht="15" customHeight="1" x14ac:dyDescent="0.25">
      <c r="B21" s="455" t="s">
        <v>260</v>
      </c>
      <c r="C21" s="456"/>
      <c r="D21" s="454" t="s">
        <v>136</v>
      </c>
      <c r="E21" s="457">
        <v>0</v>
      </c>
    </row>
    <row r="22" spans="2:5" ht="15" hidden="1" customHeight="1" thickTop="1" thickBot="1" x14ac:dyDescent="0.3">
      <c r="B22" s="170"/>
      <c r="C22" s="316"/>
      <c r="D22" s="114"/>
      <c r="E22" s="150">
        <v>0</v>
      </c>
    </row>
    <row r="23" spans="2:5" ht="17.25" hidden="1" customHeight="1" thickTop="1" thickBot="1" x14ac:dyDescent="0.3">
      <c r="B23" s="171"/>
      <c r="C23" s="314"/>
      <c r="D23" s="114"/>
      <c r="E23" s="148">
        <v>0</v>
      </c>
    </row>
    <row r="24" spans="2:5" ht="15" customHeight="1" x14ac:dyDescent="0.25">
      <c r="B24" s="460" t="s">
        <v>180</v>
      </c>
      <c r="C24" s="461">
        <v>32.200000000000003</v>
      </c>
      <c r="D24" s="466" t="s">
        <v>135</v>
      </c>
      <c r="E24" s="467">
        <v>41.538000000000004</v>
      </c>
    </row>
    <row r="25" spans="2:5" ht="15" customHeight="1" x14ac:dyDescent="0.25">
      <c r="B25" s="455" t="s">
        <v>181</v>
      </c>
      <c r="C25" s="456">
        <v>14.9</v>
      </c>
      <c r="D25" s="454" t="s">
        <v>135</v>
      </c>
      <c r="E25" s="457">
        <v>19.221</v>
      </c>
    </row>
    <row r="26" spans="2:5" ht="15" hidden="1" customHeight="1" thickTop="1" thickBot="1" x14ac:dyDescent="0.25">
      <c r="B26" s="175"/>
      <c r="C26" s="451"/>
      <c r="D26" s="114"/>
      <c r="E26" s="149">
        <v>0</v>
      </c>
    </row>
    <row r="27" spans="2:5" ht="15" customHeight="1" x14ac:dyDescent="0.25">
      <c r="B27" s="460" t="s">
        <v>182</v>
      </c>
      <c r="C27" s="461">
        <v>40.1</v>
      </c>
      <c r="D27" s="466" t="s">
        <v>135</v>
      </c>
      <c r="E27" s="467">
        <v>254.63499999999999</v>
      </c>
    </row>
    <row r="28" spans="2:5" ht="15" customHeight="1" x14ac:dyDescent="0.25">
      <c r="B28" s="452" t="s">
        <v>183</v>
      </c>
      <c r="C28" s="453">
        <v>73.849999999999994</v>
      </c>
      <c r="D28" s="458" t="s">
        <v>135</v>
      </c>
      <c r="E28" s="459">
        <v>468.94749999999993</v>
      </c>
    </row>
    <row r="29" spans="2:5" ht="15" customHeight="1" x14ac:dyDescent="0.25">
      <c r="B29" s="452" t="s">
        <v>184</v>
      </c>
      <c r="C29" s="453">
        <v>12.65</v>
      </c>
      <c r="D29" s="458" t="s">
        <v>135</v>
      </c>
      <c r="E29" s="459">
        <v>73.749499999999998</v>
      </c>
    </row>
    <row r="30" spans="2:5" ht="15" customHeight="1" x14ac:dyDescent="0.25">
      <c r="B30" s="452" t="s">
        <v>185</v>
      </c>
      <c r="C30" s="453">
        <v>12.5</v>
      </c>
      <c r="D30" s="458" t="s">
        <v>135</v>
      </c>
      <c r="E30" s="459">
        <v>72.25</v>
      </c>
    </row>
    <row r="31" spans="2:5" ht="15" customHeight="1" x14ac:dyDescent="0.25">
      <c r="B31" s="452" t="s">
        <v>186</v>
      </c>
      <c r="C31" s="453">
        <v>6.9</v>
      </c>
      <c r="D31" s="458" t="s">
        <v>135</v>
      </c>
      <c r="E31" s="459">
        <v>48.99</v>
      </c>
    </row>
    <row r="32" spans="2:5" ht="15" customHeight="1" x14ac:dyDescent="0.25">
      <c r="B32" s="452" t="s">
        <v>187</v>
      </c>
      <c r="C32" s="453">
        <v>3.15</v>
      </c>
      <c r="D32" s="458" t="s">
        <v>135</v>
      </c>
      <c r="E32" s="459">
        <v>27.247499999999999</v>
      </c>
    </row>
    <row r="33" spans="2:5" ht="15" customHeight="1" x14ac:dyDescent="0.25">
      <c r="B33" s="452" t="s">
        <v>188</v>
      </c>
      <c r="C33" s="453">
        <v>20.45</v>
      </c>
      <c r="D33" s="458" t="s">
        <v>135</v>
      </c>
      <c r="E33" s="459">
        <v>126.17649999999999</v>
      </c>
    </row>
    <row r="34" spans="2:5" ht="15" customHeight="1" x14ac:dyDescent="0.25">
      <c r="B34" s="452" t="s">
        <v>189</v>
      </c>
      <c r="C34" s="453">
        <v>18.350000000000001</v>
      </c>
      <c r="D34" s="458" t="s">
        <v>135</v>
      </c>
      <c r="E34" s="459">
        <v>90.282000000000011</v>
      </c>
    </row>
    <row r="35" spans="2:5" ht="15" customHeight="1" x14ac:dyDescent="0.25">
      <c r="B35" s="452" t="s">
        <v>190</v>
      </c>
      <c r="C35" s="453">
        <v>6.6</v>
      </c>
      <c r="D35" s="458" t="s">
        <v>135</v>
      </c>
      <c r="E35" s="459">
        <v>29.105999999999998</v>
      </c>
    </row>
    <row r="36" spans="2:5" ht="15" customHeight="1" x14ac:dyDescent="0.25">
      <c r="B36" s="452" t="s">
        <v>191</v>
      </c>
      <c r="C36" s="453">
        <v>5.45</v>
      </c>
      <c r="D36" s="458" t="s">
        <v>135</v>
      </c>
      <c r="E36" s="459">
        <v>58.151499999999999</v>
      </c>
    </row>
    <row r="37" spans="2:5" ht="15" customHeight="1" x14ac:dyDescent="0.25">
      <c r="B37" s="452" t="s">
        <v>192</v>
      </c>
      <c r="C37" s="453">
        <v>6</v>
      </c>
      <c r="D37" s="458" t="s">
        <v>135</v>
      </c>
      <c r="E37" s="459">
        <v>58.14</v>
      </c>
    </row>
    <row r="38" spans="2:5" ht="15" customHeight="1" x14ac:dyDescent="0.25">
      <c r="B38" s="452" t="s">
        <v>193</v>
      </c>
      <c r="C38" s="453">
        <v>2.85</v>
      </c>
      <c r="D38" s="458" t="s">
        <v>135</v>
      </c>
      <c r="E38" s="459">
        <v>20.548500000000001</v>
      </c>
    </row>
    <row r="39" spans="2:5" ht="15" customHeight="1" x14ac:dyDescent="0.25">
      <c r="B39" s="452" t="s">
        <v>194</v>
      </c>
      <c r="C39" s="453">
        <v>4.75</v>
      </c>
      <c r="D39" s="458" t="s">
        <v>135</v>
      </c>
      <c r="E39" s="459">
        <v>80.322500000000005</v>
      </c>
    </row>
    <row r="40" spans="2:5" ht="15" customHeight="1" x14ac:dyDescent="0.25">
      <c r="B40" s="452" t="s">
        <v>195</v>
      </c>
      <c r="C40" s="453"/>
      <c r="D40" s="458" t="s">
        <v>135</v>
      </c>
      <c r="E40" s="459">
        <v>0</v>
      </c>
    </row>
    <row r="41" spans="2:5" ht="15" customHeight="1" x14ac:dyDescent="0.25">
      <c r="B41" s="452" t="s">
        <v>196</v>
      </c>
      <c r="C41" s="453"/>
      <c r="D41" s="458" t="s">
        <v>135</v>
      </c>
      <c r="E41" s="459">
        <v>0</v>
      </c>
    </row>
    <row r="42" spans="2:5" ht="15" customHeight="1" x14ac:dyDescent="0.25">
      <c r="B42" s="452" t="s">
        <v>197</v>
      </c>
      <c r="C42" s="453">
        <v>4.5999999999999996</v>
      </c>
      <c r="D42" s="458" t="s">
        <v>135</v>
      </c>
      <c r="E42" s="459">
        <v>23.367999999999999</v>
      </c>
    </row>
    <row r="43" spans="2:5" ht="15" customHeight="1" x14ac:dyDescent="0.25">
      <c r="B43" s="452" t="s">
        <v>198</v>
      </c>
      <c r="C43" s="453">
        <v>2.85</v>
      </c>
      <c r="D43" s="458" t="s">
        <v>135</v>
      </c>
      <c r="E43" s="459">
        <v>24.538499999999999</v>
      </c>
    </row>
    <row r="44" spans="2:5" ht="15" customHeight="1" x14ac:dyDescent="0.25">
      <c r="B44" s="455" t="s">
        <v>199</v>
      </c>
      <c r="C44" s="456">
        <v>0.8</v>
      </c>
      <c r="D44" s="454" t="s">
        <v>135</v>
      </c>
      <c r="E44" s="457">
        <v>9.16</v>
      </c>
    </row>
    <row r="45" spans="2:5" ht="15" hidden="1" customHeight="1" thickTop="1" thickBot="1" x14ac:dyDescent="0.3">
      <c r="B45" s="169"/>
      <c r="C45" s="451"/>
      <c r="D45" s="114"/>
      <c r="E45" s="150">
        <v>0</v>
      </c>
    </row>
    <row r="46" spans="2:5" ht="17.25" hidden="1" customHeight="1" thickTop="1" thickBot="1" x14ac:dyDescent="0.3">
      <c r="B46" s="171"/>
      <c r="C46" s="314"/>
      <c r="D46" s="114"/>
      <c r="E46" s="148">
        <v>0</v>
      </c>
    </row>
    <row r="47" spans="2:5" ht="15" customHeight="1" x14ac:dyDescent="0.25">
      <c r="B47" s="460" t="s">
        <v>200</v>
      </c>
      <c r="C47" s="461"/>
      <c r="D47" s="466" t="s">
        <v>136</v>
      </c>
      <c r="E47" s="467">
        <v>0</v>
      </c>
    </row>
    <row r="48" spans="2:5" ht="15" customHeight="1" x14ac:dyDescent="0.25">
      <c r="B48" s="452" t="s">
        <v>201</v>
      </c>
      <c r="C48" s="453">
        <v>3.7</v>
      </c>
      <c r="D48" s="458" t="s">
        <v>136</v>
      </c>
      <c r="E48" s="459">
        <v>2.6861999999999999</v>
      </c>
    </row>
    <row r="49" spans="2:5" ht="15" customHeight="1" x14ac:dyDescent="0.25">
      <c r="B49" s="452" t="s">
        <v>202</v>
      </c>
      <c r="C49" s="453">
        <v>31</v>
      </c>
      <c r="D49" s="458" t="s">
        <v>136</v>
      </c>
      <c r="E49" s="459">
        <v>16.368000000000002</v>
      </c>
    </row>
    <row r="50" spans="2:5" ht="15" customHeight="1" x14ac:dyDescent="0.25">
      <c r="B50" s="452" t="s">
        <v>203</v>
      </c>
      <c r="C50" s="453">
        <v>22</v>
      </c>
      <c r="D50" s="458" t="s">
        <v>136</v>
      </c>
      <c r="E50" s="459">
        <v>10.78</v>
      </c>
    </row>
    <row r="51" spans="2:5" ht="15" customHeight="1" x14ac:dyDescent="0.25">
      <c r="B51" s="452" t="s">
        <v>204</v>
      </c>
      <c r="C51" s="453">
        <v>61</v>
      </c>
      <c r="D51" s="458" t="s">
        <v>136</v>
      </c>
      <c r="E51" s="459">
        <v>10.370000000000001</v>
      </c>
    </row>
    <row r="52" spans="2:5" ht="15" customHeight="1" x14ac:dyDescent="0.25">
      <c r="B52" s="452" t="s">
        <v>205</v>
      </c>
      <c r="C52" s="453">
        <v>12</v>
      </c>
      <c r="D52" s="458" t="s">
        <v>136</v>
      </c>
      <c r="E52" s="459">
        <v>3</v>
      </c>
    </row>
    <row r="53" spans="2:5" ht="15" customHeight="1" x14ac:dyDescent="0.25">
      <c r="B53" s="452" t="s">
        <v>252</v>
      </c>
      <c r="C53" s="453">
        <v>38</v>
      </c>
      <c r="D53" s="458" t="s">
        <v>136</v>
      </c>
      <c r="E53" s="459">
        <v>3.8000000000000003</v>
      </c>
    </row>
    <row r="54" spans="2:5" ht="15" customHeight="1" x14ac:dyDescent="0.25">
      <c r="B54" s="452" t="s">
        <v>206</v>
      </c>
      <c r="C54" s="453">
        <v>30.6</v>
      </c>
      <c r="D54" s="458" t="s">
        <v>135</v>
      </c>
      <c r="E54" s="459">
        <v>7.0380000000000003</v>
      </c>
    </row>
    <row r="55" spans="2:5" ht="15" customHeight="1" x14ac:dyDescent="0.25">
      <c r="B55" s="452" t="s">
        <v>207</v>
      </c>
      <c r="C55" s="453">
        <v>59</v>
      </c>
      <c r="D55" s="458" t="s">
        <v>136</v>
      </c>
      <c r="E55" s="459">
        <v>32.450000000000003</v>
      </c>
    </row>
    <row r="56" spans="2:5" ht="15" customHeight="1" x14ac:dyDescent="0.25">
      <c r="B56" s="452" t="s">
        <v>208</v>
      </c>
      <c r="C56" s="453">
        <v>9.3000000000000007</v>
      </c>
      <c r="D56" s="458" t="s">
        <v>136</v>
      </c>
      <c r="E56" s="459">
        <v>11.048400000000001</v>
      </c>
    </row>
    <row r="57" spans="2:5" ht="15" customHeight="1" x14ac:dyDescent="0.25">
      <c r="B57" s="452" t="s">
        <v>209</v>
      </c>
      <c r="C57" s="453">
        <v>34</v>
      </c>
      <c r="D57" s="458" t="s">
        <v>135</v>
      </c>
      <c r="E57" s="459">
        <v>11.22</v>
      </c>
    </row>
    <row r="58" spans="2:5" ht="15" customHeight="1" x14ac:dyDescent="0.25">
      <c r="B58" s="452" t="s">
        <v>210</v>
      </c>
      <c r="C58" s="453">
        <v>26</v>
      </c>
      <c r="D58" s="458" t="s">
        <v>136</v>
      </c>
      <c r="E58" s="459">
        <v>8.58</v>
      </c>
    </row>
    <row r="59" spans="2:5" ht="15" customHeight="1" x14ac:dyDescent="0.25">
      <c r="B59" s="452" t="s">
        <v>211</v>
      </c>
      <c r="C59" s="453">
        <v>16</v>
      </c>
      <c r="D59" s="458" t="s">
        <v>136</v>
      </c>
      <c r="E59" s="459">
        <v>9.984</v>
      </c>
    </row>
    <row r="60" spans="2:5" ht="15" customHeight="1" x14ac:dyDescent="0.25">
      <c r="B60" s="452" t="s">
        <v>212</v>
      </c>
      <c r="C60" s="453">
        <v>28</v>
      </c>
      <c r="D60" s="458" t="s">
        <v>136</v>
      </c>
      <c r="E60" s="459">
        <v>14.112</v>
      </c>
    </row>
    <row r="61" spans="2:5" ht="15" customHeight="1" x14ac:dyDescent="0.25">
      <c r="B61" s="455" t="s">
        <v>213</v>
      </c>
      <c r="C61" s="456">
        <v>2</v>
      </c>
      <c r="D61" s="454" t="s">
        <v>136</v>
      </c>
      <c r="E61" s="457">
        <v>1.28</v>
      </c>
    </row>
    <row r="62" spans="2:5" ht="15" hidden="1" customHeight="1" thickTop="1" thickBot="1" x14ac:dyDescent="0.25">
      <c r="B62" s="175"/>
      <c r="C62" s="451"/>
      <c r="D62" s="114"/>
      <c r="E62" s="149">
        <v>0</v>
      </c>
    </row>
    <row r="63" spans="2:5" ht="15" customHeight="1" x14ac:dyDescent="0.25">
      <c r="B63" s="460" t="s">
        <v>214</v>
      </c>
      <c r="C63" s="461">
        <v>900</v>
      </c>
      <c r="D63" s="466" t="s">
        <v>137</v>
      </c>
      <c r="E63" s="467">
        <v>30.6</v>
      </c>
    </row>
    <row r="64" spans="2:5" ht="15" customHeight="1" x14ac:dyDescent="0.25">
      <c r="B64" s="452" t="s">
        <v>215</v>
      </c>
      <c r="C64" s="453">
        <v>60</v>
      </c>
      <c r="D64" s="458" t="s">
        <v>136</v>
      </c>
      <c r="E64" s="459">
        <v>8.4</v>
      </c>
    </row>
    <row r="65" spans="2:5" ht="15" customHeight="1" x14ac:dyDescent="0.25">
      <c r="B65" s="452" t="s">
        <v>216</v>
      </c>
      <c r="C65" s="453">
        <v>135</v>
      </c>
      <c r="D65" s="458" t="s">
        <v>136</v>
      </c>
      <c r="E65" s="459">
        <v>4.8599999999999994</v>
      </c>
    </row>
    <row r="66" spans="2:5" ht="15" customHeight="1" x14ac:dyDescent="0.25">
      <c r="B66" s="452" t="s">
        <v>217</v>
      </c>
      <c r="C66" s="453">
        <v>76</v>
      </c>
      <c r="D66" s="458" t="s">
        <v>136</v>
      </c>
      <c r="E66" s="459">
        <v>0.60799999999999998</v>
      </c>
    </row>
    <row r="67" spans="2:5" ht="15" customHeight="1" x14ac:dyDescent="0.25">
      <c r="B67" s="455" t="s">
        <v>218</v>
      </c>
      <c r="C67" s="456">
        <v>1181</v>
      </c>
      <c r="D67" s="454" t="s">
        <v>136</v>
      </c>
      <c r="E67" s="457">
        <v>0</v>
      </c>
    </row>
    <row r="68" spans="2:5" ht="15" hidden="1" customHeight="1" thickTop="1" thickBot="1" x14ac:dyDescent="0.3">
      <c r="B68" s="170"/>
      <c r="C68" s="316"/>
      <c r="D68" s="114"/>
      <c r="E68" s="150">
        <v>0</v>
      </c>
    </row>
    <row r="69" spans="2:5" ht="17.25" hidden="1" customHeight="1" thickTop="1" thickBot="1" x14ac:dyDescent="0.3">
      <c r="B69" s="162"/>
      <c r="C69" s="316"/>
      <c r="D69" s="114"/>
      <c r="E69" s="56">
        <v>0</v>
      </c>
    </row>
    <row r="70" spans="2:5" ht="15" hidden="1" customHeight="1" thickTop="1" thickBot="1" x14ac:dyDescent="0.3">
      <c r="B70" s="171"/>
      <c r="C70" s="451"/>
      <c r="D70" s="114" t="s">
        <v>136</v>
      </c>
      <c r="E70" s="148">
        <v>0</v>
      </c>
    </row>
    <row r="71" spans="2:5" ht="15" customHeight="1" x14ac:dyDescent="0.25">
      <c r="B71" s="460" t="s">
        <v>219</v>
      </c>
      <c r="C71" s="461">
        <v>24</v>
      </c>
      <c r="D71" s="466" t="s">
        <v>136</v>
      </c>
      <c r="E71" s="467">
        <v>77.28</v>
      </c>
    </row>
    <row r="72" spans="2:5" ht="15" customHeight="1" x14ac:dyDescent="0.25">
      <c r="B72" s="452" t="s">
        <v>267</v>
      </c>
      <c r="C72" s="453">
        <v>19</v>
      </c>
      <c r="D72" s="458" t="s">
        <v>136</v>
      </c>
      <c r="E72" s="459">
        <v>61.37</v>
      </c>
    </row>
    <row r="73" spans="2:5" ht="15" customHeight="1" x14ac:dyDescent="0.25">
      <c r="B73" s="452" t="s">
        <v>268</v>
      </c>
      <c r="C73" s="453">
        <v>19</v>
      </c>
      <c r="D73" s="458" t="s">
        <v>136</v>
      </c>
      <c r="E73" s="459">
        <v>66.69</v>
      </c>
    </row>
    <row r="74" spans="2:5" ht="15" customHeight="1" x14ac:dyDescent="0.25">
      <c r="B74" s="452" t="s">
        <v>271</v>
      </c>
      <c r="C74" s="453">
        <v>97</v>
      </c>
      <c r="D74" s="458" t="s">
        <v>136</v>
      </c>
      <c r="E74" s="459">
        <v>313.31</v>
      </c>
    </row>
    <row r="75" spans="2:5" ht="15" customHeight="1" x14ac:dyDescent="0.25">
      <c r="B75" s="452" t="s">
        <v>220</v>
      </c>
      <c r="C75" s="453">
        <v>10</v>
      </c>
      <c r="D75" s="458" t="s">
        <v>136</v>
      </c>
      <c r="E75" s="459">
        <v>32.200000000000003</v>
      </c>
    </row>
    <row r="76" spans="2:5" ht="15" customHeight="1" x14ac:dyDescent="0.25">
      <c r="B76" s="455" t="s">
        <v>221</v>
      </c>
      <c r="C76" s="456">
        <v>34</v>
      </c>
      <c r="D76" s="454" t="s">
        <v>136</v>
      </c>
      <c r="E76" s="457">
        <v>103.36</v>
      </c>
    </row>
    <row r="77" spans="2:5" ht="15" hidden="1" customHeight="1" thickTop="1" thickBot="1" x14ac:dyDescent="0.25">
      <c r="B77" s="175"/>
      <c r="C77" s="451"/>
      <c r="D77" s="114" t="s">
        <v>136</v>
      </c>
      <c r="E77" s="149">
        <v>0</v>
      </c>
    </row>
    <row r="78" spans="2:5" ht="15" customHeight="1" x14ac:dyDescent="0.25">
      <c r="B78" s="463" t="s">
        <v>270</v>
      </c>
      <c r="C78" s="464"/>
      <c r="D78" s="462" t="s">
        <v>136</v>
      </c>
      <c r="E78" s="465">
        <v>0</v>
      </c>
    </row>
    <row r="79" spans="2:5" ht="17.25" hidden="1" customHeight="1" thickTop="1" thickBot="1" x14ac:dyDescent="0.3">
      <c r="B79" s="170"/>
      <c r="C79" s="316"/>
      <c r="D79" s="114" t="s">
        <v>136</v>
      </c>
      <c r="E79" s="150">
        <v>0</v>
      </c>
    </row>
    <row r="80" spans="2:5" ht="17.25" hidden="1" customHeight="1" thickTop="1" thickBot="1" x14ac:dyDescent="0.3">
      <c r="B80" s="162"/>
      <c r="C80" s="316"/>
      <c r="D80" s="114"/>
      <c r="E80" s="56">
        <v>0</v>
      </c>
    </row>
    <row r="81" spans="2:5" ht="17.25" hidden="1" customHeight="1" thickTop="1" thickBot="1" x14ac:dyDescent="0.3">
      <c r="B81" s="171"/>
      <c r="C81" s="451"/>
      <c r="D81" s="114"/>
      <c r="E81" s="148">
        <v>0</v>
      </c>
    </row>
    <row r="82" spans="2:5" ht="15" customHeight="1" x14ac:dyDescent="0.25">
      <c r="B82" s="460" t="s">
        <v>222</v>
      </c>
      <c r="C82" s="461">
        <v>46</v>
      </c>
      <c r="D82" s="466" t="s">
        <v>136</v>
      </c>
      <c r="E82" s="467">
        <v>4.0939999999999994</v>
      </c>
    </row>
    <row r="83" spans="2:5" ht="15" customHeight="1" x14ac:dyDescent="0.25">
      <c r="B83" s="452" t="s">
        <v>223</v>
      </c>
      <c r="C83" s="453">
        <v>72</v>
      </c>
      <c r="D83" s="458" t="s">
        <v>136</v>
      </c>
      <c r="E83" s="459">
        <v>12.24</v>
      </c>
    </row>
    <row r="84" spans="2:5" ht="15" customHeight="1" x14ac:dyDescent="0.25">
      <c r="B84" s="455" t="s">
        <v>224</v>
      </c>
      <c r="C84" s="456">
        <v>42</v>
      </c>
      <c r="D84" s="454" t="s">
        <v>136</v>
      </c>
      <c r="E84" s="457">
        <v>1.68</v>
      </c>
    </row>
    <row r="85" spans="2:5" ht="15" hidden="1" customHeight="1" thickTop="1" thickBot="1" x14ac:dyDescent="0.3">
      <c r="B85" s="170"/>
      <c r="C85" s="316"/>
      <c r="D85" s="114"/>
      <c r="E85" s="150">
        <v>0</v>
      </c>
    </row>
    <row r="86" spans="2:5" ht="17.25" hidden="1" customHeight="1" thickTop="1" thickBot="1" x14ac:dyDescent="0.3">
      <c r="B86" s="171"/>
      <c r="C86" s="316"/>
      <c r="D86" s="114"/>
      <c r="E86" s="56">
        <v>0</v>
      </c>
    </row>
    <row r="87" spans="2:5" ht="17.25" hidden="1" customHeight="1" thickTop="1" thickBot="1" x14ac:dyDescent="0.3">
      <c r="B87" s="171"/>
      <c r="C87" s="314"/>
      <c r="D87" s="114"/>
      <c r="E87" s="148">
        <v>0</v>
      </c>
    </row>
    <row r="88" spans="2:5" ht="15" customHeight="1" x14ac:dyDescent="0.25">
      <c r="B88" s="460" t="s">
        <v>225</v>
      </c>
      <c r="C88" s="461">
        <v>16</v>
      </c>
      <c r="D88" s="466" t="s">
        <v>136</v>
      </c>
      <c r="E88" s="467">
        <v>14.88</v>
      </c>
    </row>
    <row r="89" spans="2:5" ht="15" customHeight="1" x14ac:dyDescent="0.25">
      <c r="B89" s="452" t="s">
        <v>226</v>
      </c>
      <c r="C89" s="453">
        <v>36</v>
      </c>
      <c r="D89" s="458" t="s">
        <v>136</v>
      </c>
      <c r="E89" s="459">
        <v>11.16</v>
      </c>
    </row>
    <row r="90" spans="2:5" ht="15" customHeight="1" x14ac:dyDescent="0.25">
      <c r="B90" s="452" t="s">
        <v>227</v>
      </c>
      <c r="C90" s="453">
        <v>19</v>
      </c>
      <c r="D90" s="458" t="s">
        <v>136</v>
      </c>
      <c r="E90" s="459">
        <v>5.32</v>
      </c>
    </row>
    <row r="91" spans="2:5" ht="15" customHeight="1" x14ac:dyDescent="0.25">
      <c r="B91" s="452" t="s">
        <v>228</v>
      </c>
      <c r="C91" s="453">
        <v>9</v>
      </c>
      <c r="D91" s="458" t="s">
        <v>136</v>
      </c>
      <c r="E91" s="459">
        <v>8.1</v>
      </c>
    </row>
    <row r="92" spans="2:5" ht="15" customHeight="1" x14ac:dyDescent="0.25">
      <c r="B92" s="452" t="s">
        <v>229</v>
      </c>
      <c r="C92" s="453">
        <v>10</v>
      </c>
      <c r="D92" s="458" t="s">
        <v>136</v>
      </c>
      <c r="E92" s="459">
        <v>3.2</v>
      </c>
    </row>
    <row r="93" spans="2:5" ht="15" customHeight="1" x14ac:dyDescent="0.25">
      <c r="B93" s="452" t="s">
        <v>230</v>
      </c>
      <c r="C93" s="453">
        <v>15</v>
      </c>
      <c r="D93" s="458" t="s">
        <v>136</v>
      </c>
      <c r="E93" s="459">
        <v>4.95</v>
      </c>
    </row>
    <row r="94" spans="2:5" ht="15" customHeight="1" x14ac:dyDescent="0.25">
      <c r="B94" s="452" t="s">
        <v>231</v>
      </c>
      <c r="C94" s="453">
        <v>10</v>
      </c>
      <c r="D94" s="458" t="s">
        <v>136</v>
      </c>
      <c r="E94" s="459">
        <v>4</v>
      </c>
    </row>
    <row r="95" spans="2:5" ht="15" customHeight="1" x14ac:dyDescent="0.25">
      <c r="B95" s="452" t="s">
        <v>232</v>
      </c>
      <c r="C95" s="453">
        <v>9</v>
      </c>
      <c r="D95" s="458" t="s">
        <v>136</v>
      </c>
      <c r="E95" s="459">
        <v>0.36</v>
      </c>
    </row>
    <row r="96" spans="2:5" ht="15" customHeight="1" x14ac:dyDescent="0.25">
      <c r="B96" s="452" t="s">
        <v>233</v>
      </c>
      <c r="C96" s="453">
        <v>24</v>
      </c>
      <c r="D96" s="458" t="s">
        <v>136</v>
      </c>
      <c r="E96" s="459">
        <v>8.3999999999999986</v>
      </c>
    </row>
    <row r="97" spans="2:5" ht="15" customHeight="1" x14ac:dyDescent="0.25">
      <c r="B97" s="452" t="s">
        <v>234</v>
      </c>
      <c r="C97" s="453">
        <v>81</v>
      </c>
      <c r="D97" s="458" t="s">
        <v>136</v>
      </c>
      <c r="E97" s="459">
        <v>8.1</v>
      </c>
    </row>
    <row r="98" spans="2:5" ht="15" customHeight="1" x14ac:dyDescent="0.25">
      <c r="B98" s="452" t="s">
        <v>235</v>
      </c>
      <c r="C98" s="453">
        <v>32</v>
      </c>
      <c r="D98" s="458" t="s">
        <v>136</v>
      </c>
      <c r="E98" s="459">
        <v>13.44</v>
      </c>
    </row>
    <row r="99" spans="2:5" ht="15" customHeight="1" x14ac:dyDescent="0.25">
      <c r="B99" s="452" t="s">
        <v>236</v>
      </c>
      <c r="C99" s="453">
        <v>9</v>
      </c>
      <c r="D99" s="458" t="s">
        <v>136</v>
      </c>
      <c r="E99" s="459">
        <v>14.580000000000002</v>
      </c>
    </row>
    <row r="100" spans="2:5" ht="15" customHeight="1" x14ac:dyDescent="0.25">
      <c r="B100" s="452" t="s">
        <v>237</v>
      </c>
      <c r="C100" s="453">
        <v>9</v>
      </c>
      <c r="D100" s="458" t="s">
        <v>136</v>
      </c>
      <c r="E100" s="459">
        <v>6.57</v>
      </c>
    </row>
    <row r="101" spans="2:5" ht="15" customHeight="1" x14ac:dyDescent="0.25">
      <c r="B101" s="452" t="s">
        <v>238</v>
      </c>
      <c r="C101" s="453">
        <v>13</v>
      </c>
      <c r="D101" s="458" t="s">
        <v>136</v>
      </c>
      <c r="E101" s="459">
        <v>2.99</v>
      </c>
    </row>
    <row r="102" spans="2:5" ht="15" customHeight="1" x14ac:dyDescent="0.25">
      <c r="B102" s="452" t="s">
        <v>239</v>
      </c>
      <c r="C102" s="453">
        <v>2</v>
      </c>
      <c r="D102" s="458" t="s">
        <v>136</v>
      </c>
      <c r="E102" s="459">
        <v>0.66</v>
      </c>
    </row>
    <row r="103" spans="2:5" ht="15" customHeight="1" x14ac:dyDescent="0.25">
      <c r="B103" s="452" t="s">
        <v>240</v>
      </c>
      <c r="C103" s="453">
        <v>25</v>
      </c>
      <c r="D103" s="458" t="s">
        <v>136</v>
      </c>
      <c r="E103" s="459">
        <v>7.5</v>
      </c>
    </row>
    <row r="104" spans="2:5" ht="15" customHeight="1" x14ac:dyDescent="0.25">
      <c r="B104" s="452" t="s">
        <v>241</v>
      </c>
      <c r="C104" s="453">
        <v>155</v>
      </c>
      <c r="D104" s="458" t="s">
        <v>136</v>
      </c>
      <c r="E104" s="459">
        <v>8.06</v>
      </c>
    </row>
    <row r="105" spans="2:5" ht="15" customHeight="1" x14ac:dyDescent="0.25">
      <c r="B105" s="452" t="s">
        <v>242</v>
      </c>
      <c r="C105" s="453">
        <v>40</v>
      </c>
      <c r="D105" s="458" t="s">
        <v>136</v>
      </c>
      <c r="E105" s="459">
        <v>14.8</v>
      </c>
    </row>
    <row r="106" spans="2:5" ht="15" customHeight="1" x14ac:dyDescent="0.25">
      <c r="B106" s="452" t="s">
        <v>266</v>
      </c>
      <c r="C106" s="453">
        <v>2</v>
      </c>
      <c r="D106" s="458" t="s">
        <v>136</v>
      </c>
      <c r="E106" s="459">
        <v>1.08</v>
      </c>
    </row>
    <row r="107" spans="2:5" ht="15" customHeight="1" x14ac:dyDescent="0.25">
      <c r="B107" s="452" t="s">
        <v>243</v>
      </c>
      <c r="C107" s="453">
        <v>33</v>
      </c>
      <c r="D107" s="458" t="s">
        <v>136</v>
      </c>
      <c r="E107" s="459">
        <v>9.9</v>
      </c>
    </row>
    <row r="108" spans="2:5" ht="15" customHeight="1" x14ac:dyDescent="0.25">
      <c r="B108" s="452" t="s">
        <v>244</v>
      </c>
      <c r="C108" s="453"/>
      <c r="D108" s="458" t="s">
        <v>136</v>
      </c>
      <c r="E108" s="459">
        <v>0</v>
      </c>
    </row>
    <row r="109" spans="2:5" ht="15" hidden="1" customHeight="1" thickTop="1" thickBot="1" x14ac:dyDescent="0.3">
      <c r="B109" s="175"/>
      <c r="C109" s="316"/>
      <c r="D109" s="114" t="s">
        <v>136</v>
      </c>
      <c r="E109" s="150">
        <v>0</v>
      </c>
    </row>
    <row r="110" spans="2:5" ht="15" hidden="1" customHeight="1" thickTop="1" thickBot="1" x14ac:dyDescent="0.3">
      <c r="B110" s="171"/>
      <c r="C110" s="313"/>
      <c r="D110" s="114"/>
      <c r="E110" s="56">
        <v>0</v>
      </c>
    </row>
    <row r="111" spans="2:5" ht="17.25" hidden="1" customHeight="1" thickTop="1" thickBot="1" x14ac:dyDescent="0.3">
      <c r="B111" s="171"/>
      <c r="C111" s="313"/>
      <c r="D111" s="114"/>
      <c r="E111" s="56">
        <v>0</v>
      </c>
    </row>
    <row r="112" spans="2:5" ht="17.25" hidden="1" customHeight="1" thickTop="1" thickBot="1" x14ac:dyDescent="0.3">
      <c r="B112" s="171"/>
      <c r="C112" s="313"/>
      <c r="D112" s="114"/>
      <c r="E112" s="56">
        <v>0</v>
      </c>
    </row>
    <row r="113" spans="2:5" ht="17.25" hidden="1" customHeight="1" thickTop="1" thickBot="1" x14ac:dyDescent="0.3">
      <c r="B113" s="165"/>
      <c r="C113" s="314"/>
      <c r="D113" s="114"/>
      <c r="E113" s="56">
        <v>0</v>
      </c>
    </row>
    <row r="114" spans="2:5" ht="17.25" hidden="1" customHeight="1" thickTop="1" thickBot="1" x14ac:dyDescent="0.3">
      <c r="B114" s="64"/>
      <c r="C114" s="88"/>
      <c r="D114" s="116"/>
      <c r="E114" s="59">
        <v>0</v>
      </c>
    </row>
    <row r="115" spans="2:5" ht="15" hidden="1" customHeight="1" thickTop="1" x14ac:dyDescent="0.25">
      <c r="B115" s="193"/>
      <c r="C115" s="193"/>
      <c r="D115" s="193"/>
      <c r="E115" s="193"/>
    </row>
    <row r="116" spans="2:5" ht="15" hidden="1" customHeight="1" x14ac:dyDescent="0.25">
      <c r="B116" s="193"/>
      <c r="C116" s="193"/>
      <c r="D116" s="193"/>
      <c r="E116" s="193"/>
    </row>
    <row r="117" spans="2:5" ht="15" hidden="1" customHeight="1" x14ac:dyDescent="0.25">
      <c r="B117" s="193"/>
      <c r="C117" s="193"/>
      <c r="D117" s="193"/>
      <c r="E117" s="193"/>
    </row>
    <row r="118" spans="2:5" ht="15" hidden="1" customHeight="1" x14ac:dyDescent="0.25">
      <c r="B118" s="193"/>
      <c r="C118" s="193"/>
      <c r="D118" s="193"/>
      <c r="E118" s="193"/>
    </row>
    <row r="119" spans="2:5" ht="15" hidden="1" customHeight="1" x14ac:dyDescent="0.25">
      <c r="B119" s="193"/>
      <c r="C119" s="193"/>
      <c r="D119" s="193"/>
      <c r="E119" s="193"/>
    </row>
    <row r="120" spans="2:5" ht="15" hidden="1" customHeight="1" x14ac:dyDescent="0.25">
      <c r="B120" s="193"/>
      <c r="C120" s="193"/>
      <c r="D120" s="193"/>
      <c r="E120" s="193"/>
    </row>
    <row r="121" spans="2:5" ht="15" hidden="1" customHeight="1" x14ac:dyDescent="0.25">
      <c r="B121" s="193"/>
      <c r="C121" s="193"/>
      <c r="D121" s="193"/>
      <c r="E121" s="193"/>
    </row>
    <row r="122" spans="2:5" ht="15" hidden="1" customHeight="1" x14ac:dyDescent="0.25">
      <c r="B122" s="193"/>
      <c r="C122" s="193"/>
      <c r="D122" s="193"/>
      <c r="E122" s="193"/>
    </row>
    <row r="123" spans="2:5" ht="15" hidden="1" customHeight="1" x14ac:dyDescent="0.25">
      <c r="B123" s="193"/>
      <c r="C123" s="193"/>
      <c r="D123" s="193"/>
      <c r="E123" s="193"/>
    </row>
    <row r="124" spans="2:5" ht="15" hidden="1" customHeight="1" x14ac:dyDescent="0.25">
      <c r="B124" s="193"/>
      <c r="C124" s="193"/>
      <c r="D124" s="193"/>
      <c r="E124" s="193"/>
    </row>
    <row r="125" spans="2:5" ht="15" hidden="1" customHeight="1" x14ac:dyDescent="0.25">
      <c r="B125" s="193"/>
      <c r="C125" s="193"/>
      <c r="D125" s="193"/>
      <c r="E125" s="193"/>
    </row>
    <row r="126" spans="2:5" ht="15" hidden="1" customHeight="1" x14ac:dyDescent="0.25">
      <c r="B126" s="193"/>
      <c r="C126" s="193"/>
      <c r="D126" s="193"/>
      <c r="E126" s="193"/>
    </row>
    <row r="127" spans="2:5" ht="15" hidden="1" customHeight="1" x14ac:dyDescent="0.25">
      <c r="B127" s="193"/>
      <c r="C127" s="193"/>
      <c r="D127" s="193"/>
      <c r="E127" s="193"/>
    </row>
    <row r="128" spans="2:5" ht="15" hidden="1" customHeight="1" x14ac:dyDescent="0.25">
      <c r="B128" s="193"/>
      <c r="C128" s="193"/>
      <c r="D128" s="193"/>
      <c r="E128" s="193"/>
    </row>
    <row r="129" spans="2:5" ht="15" hidden="1" customHeight="1" x14ac:dyDescent="0.25">
      <c r="B129" s="193"/>
      <c r="C129" s="193"/>
      <c r="D129" s="193"/>
      <c r="E129" s="193"/>
    </row>
    <row r="130" spans="2:5" ht="15" hidden="1" customHeight="1" x14ac:dyDescent="0.25">
      <c r="B130" s="193"/>
      <c r="C130" s="193"/>
      <c r="D130" s="193"/>
      <c r="E130" s="193"/>
    </row>
    <row r="131" spans="2:5" ht="15" hidden="1" customHeight="1" x14ac:dyDescent="0.25"/>
    <row r="132" spans="2:5" ht="15" hidden="1" customHeight="1" x14ac:dyDescent="0.25"/>
    <row r="133" spans="2:5" ht="15" hidden="1" customHeight="1" x14ac:dyDescent="0.25"/>
    <row r="134" spans="2:5" ht="15" hidden="1" customHeight="1" x14ac:dyDescent="0.25"/>
    <row r="135" spans="2:5" ht="15" hidden="1" customHeight="1" x14ac:dyDescent="0.25"/>
    <row r="136" spans="2:5" ht="15" hidden="1" customHeight="1" x14ac:dyDescent="0.25"/>
    <row r="137" spans="2:5" ht="15" hidden="1" customHeight="1" x14ac:dyDescent="0.25"/>
    <row r="138" spans="2:5" ht="15" hidden="1" customHeight="1" x14ac:dyDescent="0.25"/>
    <row r="139" spans="2:5" ht="15" hidden="1" customHeight="1" x14ac:dyDescent="0.25"/>
    <row r="140" spans="2:5" ht="15" hidden="1" customHeight="1" x14ac:dyDescent="0.25"/>
    <row r="141" spans="2:5" ht="15" hidden="1" customHeight="1" x14ac:dyDescent="0.25"/>
    <row r="142" spans="2:5" ht="15" hidden="1" customHeight="1" x14ac:dyDescent="0.25"/>
    <row r="143" spans="2:5" ht="15" hidden="1" customHeight="1" x14ac:dyDescent="0.25"/>
    <row r="144" spans="2:5" ht="15" hidden="1" customHeight="1" x14ac:dyDescent="0.25"/>
    <row r="145" spans="2:6" ht="15" hidden="1" customHeight="1" x14ac:dyDescent="0.25"/>
    <row r="146" spans="2:6" ht="15" hidden="1" customHeight="1" x14ac:dyDescent="0.25"/>
    <row r="147" spans="2:6" ht="15" hidden="1" customHeight="1" x14ac:dyDescent="0.25"/>
    <row r="148" spans="2:6" ht="15" hidden="1" customHeight="1" x14ac:dyDescent="0.25"/>
    <row r="149" spans="2:6" ht="15" hidden="1" customHeight="1" x14ac:dyDescent="0.25"/>
    <row r="150" spans="2:6" ht="15" hidden="1" customHeight="1" x14ac:dyDescent="0.25"/>
    <row r="151" spans="2:6" ht="15" customHeight="1" x14ac:dyDescent="0.25">
      <c r="B151" s="192"/>
      <c r="C151" s="192"/>
      <c r="D151" s="192"/>
      <c r="E151" s="192"/>
    </row>
    <row r="152" spans="2:6" ht="15" customHeight="1" x14ac:dyDescent="0.25">
      <c r="B152" s="192"/>
      <c r="C152" s="192"/>
      <c r="D152" s="192"/>
      <c r="E152" s="192"/>
    </row>
    <row r="153" spans="2:6" ht="17.100000000000001" customHeight="1" x14ac:dyDescent="0.25">
      <c r="B153" s="192"/>
      <c r="C153" s="192"/>
      <c r="D153" s="194" t="s">
        <v>3</v>
      </c>
      <c r="E153" s="194">
        <f>SUBTOTAL(9,E6:E150)</f>
        <v>2973.4229999999998</v>
      </c>
      <c r="F153" s="194"/>
    </row>
    <row r="154" spans="2:6" ht="15" customHeight="1" x14ac:dyDescent="0.25">
      <c r="B154" s="192"/>
      <c r="C154" s="192"/>
      <c r="D154" s="192"/>
      <c r="E154" s="192"/>
    </row>
    <row r="155" spans="2:6" ht="15" customHeight="1" x14ac:dyDescent="0.25">
      <c r="B155" s="192"/>
      <c r="C155" s="192"/>
      <c r="D155" s="192"/>
      <c r="E155" s="192"/>
    </row>
    <row r="156" spans="2:6" ht="15" customHeight="1" x14ac:dyDescent="0.25">
      <c r="B156" s="192"/>
      <c r="C156" s="192"/>
      <c r="D156" s="192"/>
      <c r="E156" s="192"/>
    </row>
    <row r="157" spans="2:6" ht="15" customHeight="1" x14ac:dyDescent="0.25">
      <c r="B157" s="192"/>
      <c r="C157" s="192"/>
      <c r="D157" s="192"/>
      <c r="E157" s="192"/>
    </row>
    <row r="158" spans="2:6" ht="15" customHeight="1" x14ac:dyDescent="0.25">
      <c r="B158" s="192"/>
      <c r="C158" s="192"/>
      <c r="D158" s="192"/>
      <c r="E158" s="192"/>
    </row>
    <row r="159" spans="2:6" ht="15" customHeight="1" x14ac:dyDescent="0.25">
      <c r="B159" s="192"/>
      <c r="C159" s="192"/>
      <c r="D159" s="192"/>
      <c r="E159" s="192"/>
    </row>
    <row r="160" spans="2:6" ht="15" customHeight="1" x14ac:dyDescent="0.25">
      <c r="B160" s="192"/>
      <c r="C160" s="192"/>
      <c r="D160" s="192"/>
      <c r="E160" s="192"/>
    </row>
    <row r="161" spans="2:5" ht="15" customHeight="1" x14ac:dyDescent="0.25">
      <c r="B161" s="192"/>
      <c r="C161" s="192"/>
      <c r="D161" s="192"/>
      <c r="E161" s="192"/>
    </row>
    <row r="162" spans="2:5" ht="15" customHeight="1" x14ac:dyDescent="0.25">
      <c r="B162" s="192"/>
      <c r="C162" s="192"/>
      <c r="D162" s="192"/>
      <c r="E162" s="192"/>
    </row>
    <row r="163" spans="2:5" ht="15" customHeight="1" x14ac:dyDescent="0.25">
      <c r="B163" s="192"/>
      <c r="C163" s="192"/>
      <c r="D163" s="192"/>
      <c r="E163" s="192"/>
    </row>
    <row r="164" spans="2:5" ht="15" customHeight="1" x14ac:dyDescent="0.25">
      <c r="B164" s="192"/>
      <c r="C164" s="192"/>
      <c r="D164" s="192"/>
      <c r="E164" s="192"/>
    </row>
    <row r="165" spans="2:5" ht="15" customHeight="1" x14ac:dyDescent="0.25">
      <c r="B165" s="192"/>
      <c r="C165" s="192"/>
      <c r="D165" s="192"/>
      <c r="E165" s="192"/>
    </row>
    <row r="166" spans="2:5" ht="15" customHeight="1" x14ac:dyDescent="0.25">
      <c r="B166" s="192"/>
      <c r="C166" s="192"/>
      <c r="D166" s="192"/>
      <c r="E166" s="192"/>
    </row>
    <row r="167" spans="2:5" ht="15" customHeight="1" x14ac:dyDescent="0.25">
      <c r="B167" s="192"/>
      <c r="C167" s="192"/>
      <c r="D167" s="192"/>
      <c r="E167" s="192"/>
    </row>
    <row r="168" spans="2:5" ht="15" customHeight="1" x14ac:dyDescent="0.25">
      <c r="B168" s="192"/>
      <c r="C168" s="192"/>
      <c r="D168" s="192"/>
      <c r="E168" s="192"/>
    </row>
    <row r="169" spans="2:5" ht="15" customHeight="1" x14ac:dyDescent="0.25">
      <c r="B169" s="192"/>
      <c r="C169" s="192"/>
      <c r="D169" s="192"/>
      <c r="E169" s="192"/>
    </row>
    <row r="170" spans="2:5" ht="15" customHeight="1" x14ac:dyDescent="0.25">
      <c r="B170" s="192"/>
      <c r="C170" s="192"/>
      <c r="D170" s="192"/>
      <c r="E170" s="192"/>
    </row>
    <row r="171" spans="2:5" ht="15" customHeight="1" x14ac:dyDescent="0.25">
      <c r="B171" s="192"/>
      <c r="C171" s="192"/>
      <c r="D171" s="192"/>
      <c r="E171" s="192"/>
    </row>
    <row r="172" spans="2:5" ht="15" customHeight="1" x14ac:dyDescent="0.25">
      <c r="B172" s="192"/>
      <c r="C172" s="192"/>
      <c r="D172" s="192"/>
      <c r="E172" s="192"/>
    </row>
    <row r="173" spans="2:5" ht="15" customHeight="1" x14ac:dyDescent="0.25">
      <c r="B173" s="192"/>
      <c r="C173" s="192"/>
      <c r="D173" s="192"/>
      <c r="E173" s="192"/>
    </row>
    <row r="174" spans="2:5" ht="15" customHeight="1" x14ac:dyDescent="0.25">
      <c r="B174" s="192"/>
      <c r="C174" s="192"/>
      <c r="D174" s="192"/>
      <c r="E174" s="192"/>
    </row>
    <row r="175" spans="2:5" ht="15" customHeight="1" x14ac:dyDescent="0.25">
      <c r="B175" s="192"/>
      <c r="C175" s="192"/>
      <c r="D175" s="192"/>
      <c r="E175" s="192"/>
    </row>
    <row r="176" spans="2:5" ht="15" customHeight="1" x14ac:dyDescent="0.25">
      <c r="B176" s="192"/>
      <c r="C176" s="192"/>
      <c r="D176" s="192"/>
      <c r="E176" s="192"/>
    </row>
    <row r="177" spans="2:5" ht="15" customHeight="1" x14ac:dyDescent="0.25">
      <c r="B177" s="192"/>
      <c r="C177" s="192"/>
      <c r="D177" s="192"/>
      <c r="E177" s="192"/>
    </row>
    <row r="178" spans="2:5" ht="15" customHeight="1" x14ac:dyDescent="0.25">
      <c r="B178" s="192"/>
      <c r="C178" s="192"/>
      <c r="D178" s="192"/>
      <c r="E178" s="192"/>
    </row>
    <row r="179" spans="2:5" ht="15" customHeight="1" x14ac:dyDescent="0.25">
      <c r="B179" s="192"/>
      <c r="C179" s="192"/>
      <c r="D179" s="192"/>
      <c r="E179" s="192"/>
    </row>
    <row r="180" spans="2:5" ht="15" customHeight="1" x14ac:dyDescent="0.25">
      <c r="B180" s="192"/>
      <c r="C180" s="192"/>
      <c r="D180" s="192"/>
      <c r="E180" s="192"/>
    </row>
    <row r="181" spans="2:5" ht="15" customHeight="1" x14ac:dyDescent="0.25">
      <c r="B181" s="192"/>
      <c r="C181" s="192"/>
      <c r="D181" s="192"/>
      <c r="E181" s="192"/>
    </row>
    <row r="182" spans="2:5" ht="15" customHeight="1" x14ac:dyDescent="0.25">
      <c r="B182" s="192"/>
      <c r="C182" s="192"/>
      <c r="D182" s="192"/>
      <c r="E182" s="192"/>
    </row>
    <row r="183" spans="2:5" ht="15" customHeight="1" x14ac:dyDescent="0.25">
      <c r="B183" s="192"/>
      <c r="C183" s="192"/>
      <c r="D183" s="192"/>
      <c r="E183" s="192"/>
    </row>
    <row r="184" spans="2:5" ht="15" customHeight="1" x14ac:dyDescent="0.25">
      <c r="B184" s="192"/>
      <c r="C184" s="192"/>
      <c r="D184" s="192"/>
      <c r="E184" s="192"/>
    </row>
    <row r="185" spans="2:5" ht="15" customHeight="1" x14ac:dyDescent="0.25">
      <c r="B185" s="192"/>
      <c r="C185" s="192"/>
      <c r="D185" s="192"/>
      <c r="E185" s="192"/>
    </row>
    <row r="186" spans="2:5" ht="15" customHeight="1" x14ac:dyDescent="0.25">
      <c r="B186" s="192"/>
      <c r="C186" s="192"/>
      <c r="D186" s="192"/>
      <c r="E186" s="192"/>
    </row>
    <row r="187" spans="2:5" ht="15" customHeight="1" x14ac:dyDescent="0.25">
      <c r="B187" s="192"/>
      <c r="C187" s="192"/>
      <c r="D187" s="192"/>
      <c r="E187" s="192"/>
    </row>
    <row r="188" spans="2:5" ht="15" customHeight="1" x14ac:dyDescent="0.25">
      <c r="B188" s="192"/>
      <c r="C188" s="192"/>
      <c r="D188" s="192"/>
      <c r="E188" s="192"/>
    </row>
    <row r="189" spans="2:5" ht="15" customHeight="1" x14ac:dyDescent="0.25">
      <c r="B189" s="192"/>
      <c r="C189" s="192"/>
      <c r="D189" s="192"/>
      <c r="E189" s="192"/>
    </row>
    <row r="190" spans="2:5" ht="15" customHeight="1" x14ac:dyDescent="0.25">
      <c r="B190" s="192"/>
      <c r="C190" s="192"/>
      <c r="D190" s="192"/>
      <c r="E190" s="192"/>
    </row>
    <row r="191" spans="2:5" ht="15" customHeight="1" x14ac:dyDescent="0.25">
      <c r="B191" s="192"/>
      <c r="C191" s="192"/>
      <c r="D191" s="192"/>
      <c r="E191" s="192"/>
    </row>
    <row r="192" spans="2:5" ht="15" customHeight="1" x14ac:dyDescent="0.25">
      <c r="B192" s="192"/>
      <c r="C192" s="192"/>
      <c r="D192" s="192"/>
      <c r="E192" s="192"/>
    </row>
    <row r="193" spans="2:5" ht="15" customHeight="1" x14ac:dyDescent="0.25">
      <c r="B193" s="192"/>
      <c r="C193" s="192"/>
      <c r="D193" s="192"/>
      <c r="E193" s="192"/>
    </row>
    <row r="194" spans="2:5" ht="15" customHeight="1" x14ac:dyDescent="0.25">
      <c r="B194" s="192"/>
      <c r="C194" s="192"/>
      <c r="D194" s="192"/>
      <c r="E194" s="192"/>
    </row>
    <row r="195" spans="2:5" ht="15" customHeight="1" x14ac:dyDescent="0.25">
      <c r="B195" s="192"/>
      <c r="C195" s="192"/>
      <c r="D195" s="192"/>
      <c r="E195" s="192"/>
    </row>
    <row r="196" spans="2:5" ht="15" customHeight="1" x14ac:dyDescent="0.25">
      <c r="B196" s="192"/>
      <c r="C196" s="192"/>
      <c r="D196" s="192"/>
      <c r="E196" s="192"/>
    </row>
    <row r="197" spans="2:5" ht="15" customHeight="1" x14ac:dyDescent="0.25">
      <c r="B197" s="192"/>
      <c r="C197" s="192"/>
      <c r="D197" s="192"/>
      <c r="E197" s="192"/>
    </row>
    <row r="198" spans="2:5" ht="15" customHeight="1" x14ac:dyDescent="0.25">
      <c r="B198" s="192"/>
      <c r="C198" s="192"/>
      <c r="D198" s="192"/>
      <c r="E198" s="192"/>
    </row>
    <row r="199" spans="2:5" ht="15" customHeight="1" x14ac:dyDescent="0.25">
      <c r="B199" s="192"/>
      <c r="C199" s="192"/>
      <c r="D199" s="192"/>
      <c r="E199" s="192"/>
    </row>
    <row r="200" spans="2:5" ht="15" customHeight="1" x14ac:dyDescent="0.25">
      <c r="B200" s="192"/>
      <c r="C200" s="192"/>
      <c r="D200" s="192"/>
      <c r="E200" s="192"/>
    </row>
    <row r="201" spans="2:5" ht="15" customHeight="1" x14ac:dyDescent="0.25">
      <c r="B201" s="192"/>
      <c r="C201" s="192"/>
      <c r="D201" s="192"/>
      <c r="E201" s="192"/>
    </row>
    <row r="202" spans="2:5" ht="15" customHeight="1" x14ac:dyDescent="0.25">
      <c r="B202" s="192"/>
      <c r="C202" s="192"/>
      <c r="D202" s="192"/>
      <c r="E202" s="192"/>
    </row>
    <row r="203" spans="2:5" ht="15" customHeight="1" x14ac:dyDescent="0.25">
      <c r="B203" s="192"/>
      <c r="C203" s="192"/>
      <c r="D203" s="192"/>
      <c r="E203" s="192"/>
    </row>
    <row r="204" spans="2:5" ht="15" customHeight="1" x14ac:dyDescent="0.25">
      <c r="B204" s="192"/>
      <c r="C204" s="192"/>
      <c r="D204" s="192"/>
      <c r="E204" s="192"/>
    </row>
    <row r="205" spans="2:5" ht="15" customHeight="1" x14ac:dyDescent="0.25">
      <c r="B205" s="192"/>
      <c r="C205" s="192"/>
      <c r="D205" s="192"/>
      <c r="E205" s="192"/>
    </row>
    <row r="206" spans="2:5" ht="15" customHeight="1" x14ac:dyDescent="0.25">
      <c r="B206" s="192"/>
      <c r="C206" s="192"/>
      <c r="D206" s="192"/>
      <c r="E206" s="192"/>
    </row>
    <row r="207" spans="2:5" ht="15" customHeight="1" x14ac:dyDescent="0.25">
      <c r="B207" s="192"/>
      <c r="C207" s="192"/>
      <c r="D207" s="192"/>
      <c r="E207" s="192"/>
    </row>
    <row r="208" spans="2:5" ht="15" customHeight="1" x14ac:dyDescent="0.25">
      <c r="B208" s="192"/>
      <c r="C208" s="192"/>
      <c r="D208" s="192"/>
      <c r="E208" s="192"/>
    </row>
    <row r="209" spans="2:5" ht="15" customHeight="1" x14ac:dyDescent="0.25">
      <c r="B209" s="192"/>
      <c r="C209" s="192"/>
      <c r="D209" s="192"/>
      <c r="E209" s="192"/>
    </row>
    <row r="210" spans="2:5" ht="15" customHeight="1" x14ac:dyDescent="0.25">
      <c r="B210" s="192"/>
      <c r="C210" s="192"/>
      <c r="D210" s="192"/>
      <c r="E210" s="192"/>
    </row>
    <row r="211" spans="2:5" ht="15" customHeight="1" x14ac:dyDescent="0.25">
      <c r="B211" s="192"/>
      <c r="C211" s="192"/>
      <c r="D211" s="192"/>
      <c r="E211" s="192"/>
    </row>
    <row r="212" spans="2:5" ht="15" customHeight="1" x14ac:dyDescent="0.25">
      <c r="B212" s="192"/>
      <c r="C212" s="192"/>
      <c r="D212" s="192"/>
      <c r="E212" s="192"/>
    </row>
    <row r="213" spans="2:5" ht="15" customHeight="1" x14ac:dyDescent="0.25">
      <c r="B213" s="192"/>
      <c r="C213" s="192"/>
      <c r="D213" s="192"/>
      <c r="E213" s="192"/>
    </row>
    <row r="214" spans="2:5" ht="15" customHeight="1" x14ac:dyDescent="0.25">
      <c r="B214" s="192"/>
      <c r="C214" s="192"/>
      <c r="D214" s="192"/>
      <c r="E214" s="192"/>
    </row>
    <row r="215" spans="2:5" ht="15" customHeight="1" x14ac:dyDescent="0.25">
      <c r="B215" s="192"/>
      <c r="C215" s="192"/>
      <c r="D215" s="192"/>
      <c r="E215" s="192"/>
    </row>
    <row r="216" spans="2:5" ht="15" customHeight="1" x14ac:dyDescent="0.25">
      <c r="B216" s="192"/>
      <c r="C216" s="192"/>
      <c r="D216" s="192"/>
      <c r="E216" s="192"/>
    </row>
    <row r="217" spans="2:5" ht="15" customHeight="1" x14ac:dyDescent="0.25">
      <c r="B217" s="192"/>
      <c r="C217" s="192"/>
      <c r="D217" s="192"/>
      <c r="E217" s="192"/>
    </row>
    <row r="218" spans="2:5" ht="15" customHeight="1" x14ac:dyDescent="0.25">
      <c r="B218" s="192"/>
      <c r="C218" s="192"/>
      <c r="D218" s="192"/>
      <c r="E218" s="192"/>
    </row>
    <row r="219" spans="2:5" ht="15" customHeight="1" x14ac:dyDescent="0.25">
      <c r="B219" s="192"/>
      <c r="C219" s="192"/>
      <c r="D219" s="192"/>
      <c r="E219" s="192"/>
    </row>
    <row r="220" spans="2:5" ht="15" customHeight="1" x14ac:dyDescent="0.25">
      <c r="B220" s="192"/>
      <c r="C220" s="192"/>
      <c r="D220" s="192"/>
      <c r="E220" s="192"/>
    </row>
    <row r="221" spans="2:5" ht="15" customHeight="1" x14ac:dyDescent="0.25">
      <c r="B221" s="192"/>
      <c r="C221" s="192"/>
      <c r="D221" s="192"/>
      <c r="E221" s="192"/>
    </row>
    <row r="222" spans="2:5" ht="15" customHeight="1" x14ac:dyDescent="0.25">
      <c r="B222" s="192"/>
      <c r="C222" s="192"/>
      <c r="D222" s="192"/>
      <c r="E222" s="192"/>
    </row>
    <row r="223" spans="2:5" ht="15" customHeight="1" x14ac:dyDescent="0.25">
      <c r="B223" s="192"/>
      <c r="C223" s="192"/>
      <c r="D223" s="192"/>
      <c r="E223" s="192"/>
    </row>
    <row r="224" spans="2:5" ht="15" customHeight="1" x14ac:dyDescent="0.25">
      <c r="B224" s="192"/>
      <c r="C224" s="192"/>
      <c r="D224" s="192"/>
      <c r="E224" s="192"/>
    </row>
    <row r="225" spans="2:5" ht="15" customHeight="1" x14ac:dyDescent="0.25">
      <c r="B225" s="192"/>
      <c r="C225" s="192"/>
      <c r="D225" s="192"/>
      <c r="E225" s="192"/>
    </row>
    <row r="226" spans="2:5" ht="15" customHeight="1" x14ac:dyDescent="0.25">
      <c r="B226" s="192"/>
      <c r="C226" s="192"/>
      <c r="D226" s="192"/>
      <c r="E226" s="192"/>
    </row>
    <row r="227" spans="2:5" ht="15" customHeight="1" x14ac:dyDescent="0.25">
      <c r="B227" s="192"/>
      <c r="C227" s="192"/>
      <c r="D227" s="192"/>
      <c r="E227" s="192"/>
    </row>
    <row r="228" spans="2:5" ht="15" customHeight="1" x14ac:dyDescent="0.25">
      <c r="B228" s="192"/>
      <c r="C228" s="192"/>
      <c r="D228" s="192"/>
      <c r="E228" s="192"/>
    </row>
    <row r="229" spans="2:5" ht="15" customHeight="1" x14ac:dyDescent="0.25">
      <c r="B229" s="192"/>
      <c r="C229" s="192"/>
      <c r="D229" s="192"/>
      <c r="E229" s="192"/>
    </row>
    <row r="230" spans="2:5" ht="15" customHeight="1" x14ac:dyDescent="0.25">
      <c r="B230" s="192"/>
      <c r="C230" s="192"/>
      <c r="D230" s="192"/>
      <c r="E230" s="192"/>
    </row>
    <row r="231" spans="2:5" ht="15" customHeight="1" x14ac:dyDescent="0.25">
      <c r="B231" s="192"/>
      <c r="C231" s="192"/>
      <c r="D231" s="192"/>
      <c r="E231" s="192"/>
    </row>
    <row r="232" spans="2:5" ht="15" customHeight="1" x14ac:dyDescent="0.25">
      <c r="B232" s="192"/>
      <c r="C232" s="192"/>
      <c r="D232" s="192"/>
      <c r="E232" s="192"/>
    </row>
    <row r="233" spans="2:5" ht="15" customHeight="1" x14ac:dyDescent="0.25">
      <c r="B233" s="192"/>
      <c r="C233" s="192"/>
      <c r="D233" s="192"/>
      <c r="E233" s="192"/>
    </row>
    <row r="234" spans="2:5" ht="15" customHeight="1" x14ac:dyDescent="0.25">
      <c r="B234" s="192"/>
      <c r="C234" s="192"/>
      <c r="D234" s="192"/>
      <c r="E234" s="192"/>
    </row>
    <row r="235" spans="2:5" ht="15" customHeight="1" x14ac:dyDescent="0.25">
      <c r="B235" s="192"/>
      <c r="C235" s="192"/>
      <c r="D235" s="192"/>
      <c r="E235" s="192"/>
    </row>
    <row r="236" spans="2:5" ht="15" customHeight="1" x14ac:dyDescent="0.25">
      <c r="B236" s="192"/>
      <c r="C236" s="192"/>
      <c r="D236" s="192"/>
      <c r="E236" s="192"/>
    </row>
    <row r="237" spans="2:5" ht="15" customHeight="1" x14ac:dyDescent="0.25">
      <c r="B237" s="192"/>
      <c r="C237" s="192"/>
      <c r="D237" s="192"/>
      <c r="E237" s="192"/>
    </row>
    <row r="238" spans="2:5" ht="15" customHeight="1" x14ac:dyDescent="0.25">
      <c r="B238" s="192"/>
      <c r="C238" s="192"/>
      <c r="D238" s="192"/>
      <c r="E238" s="192"/>
    </row>
    <row r="239" spans="2:5" ht="15" customHeight="1" x14ac:dyDescent="0.25">
      <c r="B239" s="192"/>
      <c r="C239" s="192"/>
      <c r="D239" s="192"/>
      <c r="E239" s="192"/>
    </row>
    <row r="240" spans="2:5" ht="15" customHeight="1" x14ac:dyDescent="0.25">
      <c r="B240" s="192"/>
      <c r="C240" s="192"/>
      <c r="D240" s="192"/>
      <c r="E240" s="192"/>
    </row>
    <row r="241" spans="2:5" ht="15" customHeight="1" x14ac:dyDescent="0.25">
      <c r="B241" s="192"/>
      <c r="C241" s="192"/>
      <c r="D241" s="192"/>
      <c r="E241" s="192"/>
    </row>
    <row r="242" spans="2:5" ht="15" customHeight="1" x14ac:dyDescent="0.25">
      <c r="B242" s="192"/>
      <c r="C242" s="192"/>
      <c r="D242" s="192"/>
      <c r="E242" s="192"/>
    </row>
    <row r="243" spans="2:5" ht="15" customHeight="1" x14ac:dyDescent="0.25">
      <c r="B243" s="192"/>
      <c r="C243" s="192"/>
      <c r="D243" s="192"/>
      <c r="E243" s="192"/>
    </row>
    <row r="244" spans="2:5" ht="15" customHeight="1" x14ac:dyDescent="0.25">
      <c r="B244" s="192"/>
      <c r="C244" s="192"/>
      <c r="D244" s="192"/>
      <c r="E244" s="192"/>
    </row>
    <row r="245" spans="2:5" ht="15" customHeight="1" x14ac:dyDescent="0.25">
      <c r="B245" s="192"/>
      <c r="C245" s="192"/>
      <c r="D245" s="192"/>
      <c r="E245" s="192"/>
    </row>
    <row r="246" spans="2:5" ht="15" customHeight="1" x14ac:dyDescent="0.25">
      <c r="B246" s="192"/>
      <c r="C246" s="192"/>
      <c r="D246" s="192"/>
      <c r="E246" s="192"/>
    </row>
    <row r="247" spans="2:5" ht="15" customHeight="1" x14ac:dyDescent="0.25">
      <c r="B247" s="192"/>
      <c r="C247" s="192"/>
      <c r="D247" s="192"/>
      <c r="E247" s="192"/>
    </row>
    <row r="248" spans="2:5" ht="15" customHeight="1" x14ac:dyDescent="0.25">
      <c r="B248" s="192"/>
      <c r="C248" s="192"/>
      <c r="D248" s="192"/>
      <c r="E248" s="192"/>
    </row>
    <row r="249" spans="2:5" ht="15" customHeight="1" x14ac:dyDescent="0.25">
      <c r="B249" s="192"/>
      <c r="C249" s="192"/>
      <c r="D249" s="192"/>
      <c r="E249" s="192"/>
    </row>
    <row r="250" spans="2:5" ht="15" customHeight="1" x14ac:dyDescent="0.25">
      <c r="B250" s="192"/>
      <c r="C250" s="192"/>
      <c r="D250" s="192"/>
      <c r="E250" s="192"/>
    </row>
    <row r="251" spans="2:5" ht="15" customHeight="1" x14ac:dyDescent="0.25">
      <c r="B251" s="192"/>
      <c r="C251" s="192"/>
      <c r="D251" s="192"/>
      <c r="E251" s="192"/>
    </row>
    <row r="252" spans="2:5" ht="15" customHeight="1" x14ac:dyDescent="0.25">
      <c r="B252" s="192"/>
      <c r="C252" s="192"/>
      <c r="D252" s="192"/>
      <c r="E252" s="192"/>
    </row>
    <row r="253" spans="2:5" ht="15" customHeight="1" x14ac:dyDescent="0.25">
      <c r="B253" s="192"/>
      <c r="C253" s="192"/>
      <c r="D253" s="192"/>
      <c r="E253" s="192"/>
    </row>
    <row r="254" spans="2:5" ht="15" customHeight="1" x14ac:dyDescent="0.25">
      <c r="B254" s="192"/>
      <c r="C254" s="192"/>
      <c r="D254" s="192"/>
      <c r="E254" s="192"/>
    </row>
    <row r="255" spans="2:5" ht="15" customHeight="1" x14ac:dyDescent="0.25">
      <c r="B255" s="192"/>
      <c r="C255" s="192"/>
      <c r="D255" s="192"/>
      <c r="E255" s="192"/>
    </row>
    <row r="256" spans="2:5" ht="15" customHeight="1" x14ac:dyDescent="0.25">
      <c r="B256" s="192"/>
      <c r="C256" s="192"/>
      <c r="D256" s="192"/>
      <c r="E256" s="192"/>
    </row>
    <row r="257" spans="2:5" ht="15" customHeight="1" x14ac:dyDescent="0.25">
      <c r="B257" s="192"/>
      <c r="C257" s="192"/>
      <c r="D257" s="192"/>
      <c r="E257" s="192"/>
    </row>
    <row r="258" spans="2:5" ht="15" customHeight="1" x14ac:dyDescent="0.25">
      <c r="B258" s="192"/>
      <c r="C258" s="192"/>
      <c r="D258" s="192"/>
      <c r="E258" s="192"/>
    </row>
    <row r="259" spans="2:5" ht="15" customHeight="1" x14ac:dyDescent="0.25">
      <c r="B259" s="192"/>
      <c r="C259" s="192"/>
      <c r="D259" s="192"/>
      <c r="E259" s="192"/>
    </row>
    <row r="260" spans="2:5" ht="15" customHeight="1" x14ac:dyDescent="0.25">
      <c r="B260" s="192"/>
      <c r="C260" s="192"/>
      <c r="D260" s="192"/>
      <c r="E260" s="192"/>
    </row>
    <row r="261" spans="2:5" ht="15" customHeight="1" x14ac:dyDescent="0.25">
      <c r="B261" s="192"/>
      <c r="C261" s="192"/>
      <c r="D261" s="192"/>
      <c r="E261" s="192"/>
    </row>
    <row r="262" spans="2:5" ht="15" customHeight="1" x14ac:dyDescent="0.25">
      <c r="B262" s="192"/>
      <c r="C262" s="192"/>
      <c r="D262" s="192"/>
      <c r="E262" s="192"/>
    </row>
    <row r="263" spans="2:5" ht="15" customHeight="1" x14ac:dyDescent="0.25">
      <c r="B263" s="192"/>
      <c r="C263" s="192"/>
      <c r="D263" s="192"/>
      <c r="E263" s="192"/>
    </row>
    <row r="264" spans="2:5" ht="15" customHeight="1" x14ac:dyDescent="0.25">
      <c r="B264" s="192"/>
      <c r="C264" s="192"/>
      <c r="D264" s="192"/>
      <c r="E264" s="192"/>
    </row>
    <row r="265" spans="2:5" ht="15" customHeight="1" x14ac:dyDescent="0.25">
      <c r="B265" s="192"/>
      <c r="C265" s="192"/>
      <c r="D265" s="192"/>
      <c r="E265" s="192"/>
    </row>
    <row r="266" spans="2:5" ht="15" customHeight="1" x14ac:dyDescent="0.25">
      <c r="B266" s="192"/>
      <c r="C266" s="192"/>
      <c r="D266" s="192"/>
      <c r="E266" s="192"/>
    </row>
    <row r="267" spans="2:5" x14ac:dyDescent="0.25">
      <c r="B267" s="192"/>
      <c r="C267" s="192"/>
      <c r="D267" s="192"/>
      <c r="E267" s="192"/>
    </row>
    <row r="268" spans="2:5" x14ac:dyDescent="0.25">
      <c r="B268" s="192"/>
      <c r="C268" s="192"/>
      <c r="D268" s="192"/>
      <c r="E268" s="192"/>
    </row>
    <row r="269" spans="2:5" x14ac:dyDescent="0.25">
      <c r="B269" s="192"/>
      <c r="C269" s="192"/>
      <c r="D269" s="192"/>
      <c r="E269" s="192"/>
    </row>
    <row r="270" spans="2:5" x14ac:dyDescent="0.25">
      <c r="B270" s="192"/>
      <c r="C270" s="192"/>
      <c r="D270" s="192"/>
      <c r="E270" s="192"/>
    </row>
    <row r="271" spans="2:5" x14ac:dyDescent="0.25">
      <c r="B271" s="192"/>
      <c r="C271" s="192"/>
      <c r="D271" s="192"/>
      <c r="E271" s="192"/>
    </row>
    <row r="272" spans="2:5" x14ac:dyDescent="0.25">
      <c r="B272" s="192"/>
      <c r="C272" s="192"/>
      <c r="D272" s="192"/>
      <c r="E272" s="192"/>
    </row>
    <row r="273" spans="2:5" x14ac:dyDescent="0.25">
      <c r="B273" s="192"/>
      <c r="C273" s="192"/>
      <c r="D273" s="192"/>
      <c r="E273" s="192"/>
    </row>
    <row r="274" spans="2:5" x14ac:dyDescent="0.25">
      <c r="B274" s="192"/>
      <c r="C274" s="192"/>
      <c r="D274" s="192"/>
      <c r="E274" s="192"/>
    </row>
    <row r="275" spans="2:5" x14ac:dyDescent="0.25">
      <c r="B275" s="192"/>
      <c r="C275" s="192"/>
      <c r="D275" s="192"/>
      <c r="E275" s="192"/>
    </row>
    <row r="276" spans="2:5" x14ac:dyDescent="0.25">
      <c r="B276" s="192"/>
      <c r="C276" s="192"/>
      <c r="D276" s="192"/>
      <c r="E276" s="192"/>
    </row>
    <row r="277" spans="2:5" x14ac:dyDescent="0.25">
      <c r="B277" s="192"/>
      <c r="C277" s="192"/>
      <c r="D277" s="192"/>
      <c r="E277" s="192"/>
    </row>
    <row r="278" spans="2:5" x14ac:dyDescent="0.25">
      <c r="B278" s="192"/>
      <c r="C278" s="192"/>
      <c r="D278" s="192"/>
      <c r="E278" s="192"/>
    </row>
    <row r="279" spans="2:5" x14ac:dyDescent="0.25">
      <c r="B279" s="192"/>
      <c r="C279" s="192"/>
      <c r="D279" s="192"/>
      <c r="E279" s="192"/>
    </row>
    <row r="280" spans="2:5" x14ac:dyDescent="0.25">
      <c r="B280" s="192"/>
      <c r="C280" s="192"/>
      <c r="D280" s="192"/>
      <c r="E280" s="192"/>
    </row>
    <row r="281" spans="2:5" x14ac:dyDescent="0.25">
      <c r="B281" s="192"/>
      <c r="C281" s="192"/>
      <c r="D281" s="192"/>
      <c r="E281" s="192"/>
    </row>
    <row r="282" spans="2:5" x14ac:dyDescent="0.25">
      <c r="B282" s="192"/>
      <c r="C282" s="192"/>
      <c r="D282" s="192"/>
      <c r="E282" s="192"/>
    </row>
    <row r="283" spans="2:5" x14ac:dyDescent="0.25">
      <c r="B283" s="192"/>
      <c r="C283" s="192"/>
      <c r="D283" s="192"/>
      <c r="E283" s="192"/>
    </row>
    <row r="284" spans="2:5" x14ac:dyDescent="0.25">
      <c r="B284" s="192"/>
      <c r="C284" s="192"/>
      <c r="D284" s="192"/>
      <c r="E284" s="192"/>
    </row>
    <row r="285" spans="2:5" x14ac:dyDescent="0.25">
      <c r="B285" s="192"/>
      <c r="C285" s="192"/>
      <c r="D285" s="192"/>
      <c r="E285" s="192"/>
    </row>
    <row r="286" spans="2:5" x14ac:dyDescent="0.25">
      <c r="B286" s="192"/>
      <c r="C286" s="192"/>
      <c r="D286" s="192"/>
      <c r="E286" s="192"/>
    </row>
    <row r="287" spans="2:5" x14ac:dyDescent="0.25">
      <c r="B287" s="192"/>
      <c r="C287" s="192"/>
      <c r="D287" s="192"/>
      <c r="E287" s="192"/>
    </row>
    <row r="288" spans="2:5" x14ac:dyDescent="0.25">
      <c r="B288" s="192"/>
      <c r="C288" s="192"/>
      <c r="D288" s="192"/>
      <c r="E288" s="192"/>
    </row>
    <row r="289" spans="2:5" x14ac:dyDescent="0.25">
      <c r="B289" s="192"/>
      <c r="C289" s="192"/>
      <c r="D289" s="192"/>
      <c r="E289" s="192"/>
    </row>
    <row r="290" spans="2:5" x14ac:dyDescent="0.25">
      <c r="B290" s="192"/>
      <c r="C290" s="192"/>
      <c r="D290" s="192"/>
      <c r="E290" s="192"/>
    </row>
    <row r="291" spans="2:5" x14ac:dyDescent="0.25">
      <c r="B291" s="192"/>
      <c r="C291" s="192"/>
      <c r="D291" s="192"/>
      <c r="E291" s="192"/>
    </row>
    <row r="292" spans="2:5" x14ac:dyDescent="0.25">
      <c r="B292" s="192"/>
      <c r="C292" s="192"/>
      <c r="D292" s="192"/>
      <c r="E292" s="192"/>
    </row>
    <row r="293" spans="2:5" x14ac:dyDescent="0.25">
      <c r="B293" s="192"/>
      <c r="C293" s="192"/>
      <c r="D293" s="192"/>
      <c r="E293" s="192"/>
    </row>
    <row r="294" spans="2:5" x14ac:dyDescent="0.25">
      <c r="B294" s="192"/>
      <c r="C294" s="192"/>
      <c r="D294" s="192"/>
      <c r="E294" s="192"/>
    </row>
    <row r="295" spans="2:5" x14ac:dyDescent="0.25">
      <c r="B295" s="192"/>
      <c r="C295" s="192"/>
      <c r="D295" s="192"/>
      <c r="E295" s="192"/>
    </row>
    <row r="296" spans="2:5" x14ac:dyDescent="0.25">
      <c r="B296" s="192"/>
      <c r="C296" s="192"/>
      <c r="D296" s="192"/>
      <c r="E296" s="192"/>
    </row>
    <row r="297" spans="2:5" x14ac:dyDescent="0.25">
      <c r="B297" s="192"/>
      <c r="C297" s="192"/>
      <c r="D297" s="192"/>
      <c r="E297" s="192"/>
    </row>
    <row r="298" spans="2:5" x14ac:dyDescent="0.25">
      <c r="B298" s="192"/>
      <c r="C298" s="192"/>
      <c r="D298" s="192"/>
      <c r="E298" s="192"/>
    </row>
    <row r="299" spans="2:5" x14ac:dyDescent="0.25">
      <c r="B299" s="192"/>
      <c r="C299" s="192"/>
      <c r="D299" s="192"/>
      <c r="E299" s="192"/>
    </row>
    <row r="300" spans="2:5" x14ac:dyDescent="0.25">
      <c r="B300" s="192"/>
      <c r="C300" s="192"/>
      <c r="D300" s="192"/>
      <c r="E300" s="192"/>
    </row>
    <row r="301" spans="2:5" x14ac:dyDescent="0.25">
      <c r="B301" s="192"/>
      <c r="C301" s="192"/>
      <c r="D301" s="192"/>
      <c r="E301" s="192"/>
    </row>
    <row r="302" spans="2:5" x14ac:dyDescent="0.25">
      <c r="B302" s="192"/>
      <c r="C302" s="192"/>
      <c r="D302" s="192"/>
      <c r="E302" s="192"/>
    </row>
    <row r="303" spans="2:5" x14ac:dyDescent="0.25">
      <c r="B303" s="192"/>
      <c r="C303" s="192"/>
      <c r="D303" s="192"/>
      <c r="E303" s="192"/>
    </row>
    <row r="304" spans="2:5" x14ac:dyDescent="0.25">
      <c r="B304" s="192"/>
      <c r="C304" s="192"/>
      <c r="D304" s="192"/>
      <c r="E304" s="192"/>
    </row>
    <row r="305" spans="2:5" x14ac:dyDescent="0.25">
      <c r="B305" s="192"/>
      <c r="C305" s="192"/>
      <c r="D305" s="192"/>
      <c r="E305" s="192"/>
    </row>
    <row r="306" spans="2:5" x14ac:dyDescent="0.25">
      <c r="B306" s="192"/>
      <c r="C306" s="192"/>
      <c r="D306" s="192"/>
      <c r="E306" s="192"/>
    </row>
    <row r="307" spans="2:5" x14ac:dyDescent="0.25">
      <c r="B307" s="192"/>
      <c r="C307" s="192"/>
      <c r="D307" s="192"/>
      <c r="E307" s="192"/>
    </row>
    <row r="308" spans="2:5" x14ac:dyDescent="0.25">
      <c r="B308" s="192"/>
      <c r="C308" s="192"/>
      <c r="D308" s="192"/>
      <c r="E308" s="192"/>
    </row>
    <row r="309" spans="2:5" x14ac:dyDescent="0.25">
      <c r="B309" s="192"/>
      <c r="C309" s="192"/>
      <c r="D309" s="192"/>
      <c r="E309" s="192"/>
    </row>
    <row r="310" spans="2:5" x14ac:dyDescent="0.25">
      <c r="B310" s="192"/>
      <c r="C310" s="192"/>
      <c r="D310" s="192"/>
      <c r="E310" s="192"/>
    </row>
    <row r="311" spans="2:5" x14ac:dyDescent="0.25">
      <c r="B311" s="192"/>
      <c r="C311" s="192"/>
      <c r="D311" s="192"/>
      <c r="E311" s="192"/>
    </row>
    <row r="312" spans="2:5" x14ac:dyDescent="0.25">
      <c r="B312" s="192"/>
      <c r="C312" s="192"/>
      <c r="D312" s="192"/>
      <c r="E312" s="192"/>
    </row>
    <row r="313" spans="2:5" x14ac:dyDescent="0.25">
      <c r="B313" s="192"/>
      <c r="C313" s="192"/>
      <c r="D313" s="192"/>
      <c r="E313" s="192"/>
    </row>
    <row r="314" spans="2:5" x14ac:dyDescent="0.25">
      <c r="B314" s="192"/>
      <c r="C314" s="192"/>
      <c r="D314" s="192"/>
      <c r="E314" s="192"/>
    </row>
    <row r="315" spans="2:5" x14ac:dyDescent="0.25">
      <c r="B315" s="192"/>
      <c r="C315" s="192"/>
      <c r="D315" s="192"/>
      <c r="E315" s="192"/>
    </row>
    <row r="316" spans="2:5" x14ac:dyDescent="0.25">
      <c r="B316" s="192"/>
      <c r="C316" s="192"/>
      <c r="D316" s="192"/>
      <c r="E316" s="192"/>
    </row>
    <row r="317" spans="2:5" x14ac:dyDescent="0.25">
      <c r="B317" s="192"/>
      <c r="C317" s="192"/>
      <c r="D317" s="192"/>
      <c r="E317" s="192"/>
    </row>
    <row r="318" spans="2:5" x14ac:dyDescent="0.25">
      <c r="B318" s="192"/>
      <c r="C318" s="192"/>
      <c r="D318" s="192"/>
      <c r="E318" s="192"/>
    </row>
    <row r="319" spans="2:5" x14ac:dyDescent="0.25">
      <c r="B319" s="192"/>
      <c r="C319" s="192"/>
      <c r="D319" s="192"/>
      <c r="E319" s="192"/>
    </row>
    <row r="320" spans="2:5" x14ac:dyDescent="0.25">
      <c r="B320" s="192"/>
      <c r="C320" s="192"/>
      <c r="D320" s="192"/>
      <c r="E320" s="192"/>
    </row>
    <row r="321" spans="2:5" x14ac:dyDescent="0.25">
      <c r="B321" s="192"/>
      <c r="C321" s="192"/>
      <c r="D321" s="192"/>
      <c r="E321" s="192"/>
    </row>
    <row r="322" spans="2:5" x14ac:dyDescent="0.25">
      <c r="B322" s="192"/>
      <c r="C322" s="192"/>
      <c r="D322" s="192"/>
      <c r="E322" s="192"/>
    </row>
    <row r="323" spans="2:5" x14ac:dyDescent="0.25">
      <c r="B323" s="192"/>
      <c r="C323" s="192"/>
      <c r="D323" s="192"/>
      <c r="E323" s="192"/>
    </row>
    <row r="324" spans="2:5" x14ac:dyDescent="0.25">
      <c r="B324" s="192"/>
      <c r="C324" s="192"/>
      <c r="D324" s="192"/>
      <c r="E324" s="192"/>
    </row>
    <row r="325" spans="2:5" x14ac:dyDescent="0.25">
      <c r="B325" s="192"/>
      <c r="C325" s="192"/>
      <c r="D325" s="192"/>
      <c r="E325" s="192"/>
    </row>
    <row r="326" spans="2:5" x14ac:dyDescent="0.25">
      <c r="B326" s="192"/>
      <c r="C326" s="192"/>
      <c r="D326" s="192"/>
      <c r="E326" s="192"/>
    </row>
    <row r="327" spans="2:5" x14ac:dyDescent="0.25">
      <c r="B327" s="192"/>
      <c r="C327" s="192"/>
      <c r="D327" s="192"/>
      <c r="E327" s="192"/>
    </row>
    <row r="328" spans="2:5" x14ac:dyDescent="0.25">
      <c r="B328" s="192"/>
      <c r="C328" s="192"/>
      <c r="D328" s="192"/>
      <c r="E328" s="192"/>
    </row>
    <row r="329" spans="2:5" x14ac:dyDescent="0.25">
      <c r="B329" s="192"/>
      <c r="C329" s="192"/>
      <c r="D329" s="192"/>
      <c r="E329" s="192"/>
    </row>
    <row r="330" spans="2:5" x14ac:dyDescent="0.25">
      <c r="B330" s="192"/>
      <c r="C330" s="192"/>
      <c r="D330" s="192"/>
      <c r="E330" s="192"/>
    </row>
    <row r="331" spans="2:5" x14ac:dyDescent="0.25">
      <c r="B331" s="192"/>
      <c r="C331" s="192"/>
      <c r="D331" s="192"/>
      <c r="E331" s="192"/>
    </row>
    <row r="332" spans="2:5" x14ac:dyDescent="0.25">
      <c r="B332" s="192"/>
      <c r="C332" s="192"/>
      <c r="D332" s="192"/>
      <c r="E332" s="192"/>
    </row>
    <row r="333" spans="2:5" x14ac:dyDescent="0.25">
      <c r="B333" s="192"/>
      <c r="C333" s="192"/>
      <c r="D333" s="192"/>
      <c r="E333" s="192"/>
    </row>
    <row r="334" spans="2:5" x14ac:dyDescent="0.25">
      <c r="B334" s="192"/>
      <c r="C334" s="192"/>
      <c r="D334" s="192"/>
      <c r="E334" s="192"/>
    </row>
    <row r="335" spans="2:5" x14ac:dyDescent="0.25">
      <c r="B335" s="192"/>
      <c r="C335" s="192"/>
      <c r="D335" s="192"/>
      <c r="E335" s="192"/>
    </row>
    <row r="336" spans="2:5" x14ac:dyDescent="0.25">
      <c r="B336" s="192"/>
      <c r="C336" s="192"/>
      <c r="D336" s="192"/>
      <c r="E336" s="192"/>
    </row>
    <row r="337" spans="2:5" x14ac:dyDescent="0.25">
      <c r="B337" s="192"/>
      <c r="C337" s="192"/>
      <c r="D337" s="192"/>
      <c r="E337" s="192"/>
    </row>
    <row r="338" spans="2:5" x14ac:dyDescent="0.25">
      <c r="B338" s="192"/>
      <c r="C338" s="192"/>
      <c r="D338" s="192"/>
      <c r="E338" s="192"/>
    </row>
    <row r="339" spans="2:5" x14ac:dyDescent="0.25">
      <c r="B339" s="192"/>
      <c r="C339" s="192"/>
      <c r="D339" s="192"/>
      <c r="E339" s="192"/>
    </row>
    <row r="340" spans="2:5" x14ac:dyDescent="0.25">
      <c r="B340" s="192"/>
      <c r="C340" s="192"/>
      <c r="D340" s="192"/>
      <c r="E340" s="192"/>
    </row>
    <row r="341" spans="2:5" x14ac:dyDescent="0.25">
      <c r="B341" s="192"/>
      <c r="C341" s="192"/>
      <c r="D341" s="192"/>
      <c r="E341" s="192"/>
    </row>
    <row r="342" spans="2:5" x14ac:dyDescent="0.25">
      <c r="B342" s="192"/>
      <c r="C342" s="192"/>
      <c r="D342" s="192"/>
      <c r="E342" s="192"/>
    </row>
    <row r="343" spans="2:5" x14ac:dyDescent="0.25">
      <c r="B343" s="192"/>
      <c r="C343" s="192"/>
      <c r="D343" s="192"/>
      <c r="E343" s="192"/>
    </row>
    <row r="344" spans="2:5" x14ac:dyDescent="0.25">
      <c r="B344" s="192"/>
      <c r="C344" s="192"/>
      <c r="D344" s="192"/>
      <c r="E344" s="192"/>
    </row>
    <row r="345" spans="2:5" x14ac:dyDescent="0.25">
      <c r="B345" s="192"/>
      <c r="C345" s="192"/>
      <c r="D345" s="192"/>
      <c r="E345" s="192"/>
    </row>
    <row r="346" spans="2:5" x14ac:dyDescent="0.25">
      <c r="B346" s="192"/>
      <c r="C346" s="192"/>
      <c r="D346" s="192"/>
      <c r="E346" s="192"/>
    </row>
    <row r="347" spans="2:5" x14ac:dyDescent="0.25">
      <c r="B347" s="192"/>
      <c r="C347" s="192"/>
      <c r="D347" s="192"/>
      <c r="E347" s="192"/>
    </row>
    <row r="348" spans="2:5" x14ac:dyDescent="0.25">
      <c r="B348" s="192"/>
      <c r="C348" s="192"/>
      <c r="D348" s="192"/>
      <c r="E348" s="192"/>
    </row>
    <row r="349" spans="2:5" x14ac:dyDescent="0.25">
      <c r="B349" s="192"/>
      <c r="C349" s="192"/>
      <c r="D349" s="192"/>
      <c r="E349" s="192"/>
    </row>
    <row r="350" spans="2:5" x14ac:dyDescent="0.25">
      <c r="B350" s="192"/>
      <c r="C350" s="192"/>
      <c r="D350" s="192"/>
      <c r="E350" s="192"/>
    </row>
    <row r="351" spans="2:5" x14ac:dyDescent="0.25">
      <c r="B351" s="192"/>
      <c r="C351" s="192"/>
      <c r="D351" s="192"/>
      <c r="E351" s="192"/>
    </row>
    <row r="352" spans="2:5" x14ac:dyDescent="0.25">
      <c r="B352" s="192"/>
      <c r="C352" s="192"/>
      <c r="D352" s="192"/>
      <c r="E352" s="192"/>
    </row>
    <row r="353" spans="2:5" x14ac:dyDescent="0.25">
      <c r="B353" s="192"/>
      <c r="C353" s="192"/>
      <c r="D353" s="192"/>
      <c r="E353" s="192"/>
    </row>
    <row r="354" spans="2:5" x14ac:dyDescent="0.25">
      <c r="B354" s="192"/>
      <c r="C354" s="192"/>
      <c r="D354" s="192"/>
      <c r="E354" s="192"/>
    </row>
    <row r="355" spans="2:5" x14ac:dyDescent="0.25">
      <c r="B355" s="192"/>
      <c r="C355" s="192"/>
      <c r="D355" s="192"/>
      <c r="E355" s="192"/>
    </row>
    <row r="356" spans="2:5" x14ac:dyDescent="0.25">
      <c r="B356" s="192"/>
      <c r="C356" s="192"/>
      <c r="D356" s="192"/>
      <c r="E356" s="192"/>
    </row>
    <row r="357" spans="2:5" x14ac:dyDescent="0.25">
      <c r="B357" s="192"/>
      <c r="C357" s="192"/>
      <c r="D357" s="192"/>
      <c r="E357" s="192"/>
    </row>
    <row r="358" spans="2:5" x14ac:dyDescent="0.25">
      <c r="B358" s="192"/>
      <c r="C358" s="192"/>
      <c r="D358" s="192"/>
      <c r="E358" s="192"/>
    </row>
    <row r="359" spans="2:5" x14ac:dyDescent="0.25">
      <c r="B359" s="192"/>
      <c r="C359" s="192"/>
      <c r="D359" s="192"/>
      <c r="E359" s="192"/>
    </row>
    <row r="360" spans="2:5" x14ac:dyDescent="0.25">
      <c r="B360" s="192"/>
      <c r="C360" s="192"/>
      <c r="D360" s="192"/>
      <c r="E360" s="192"/>
    </row>
    <row r="361" spans="2:5" x14ac:dyDescent="0.25">
      <c r="B361" s="192"/>
      <c r="C361" s="192"/>
      <c r="D361" s="192"/>
      <c r="E361" s="192"/>
    </row>
    <row r="362" spans="2:5" x14ac:dyDescent="0.25">
      <c r="B362" s="192"/>
      <c r="C362" s="192"/>
      <c r="D362" s="192"/>
      <c r="E362" s="192"/>
    </row>
    <row r="363" spans="2:5" x14ac:dyDescent="0.25">
      <c r="B363" s="192"/>
      <c r="C363" s="192"/>
      <c r="D363" s="192"/>
      <c r="E363" s="192"/>
    </row>
    <row r="364" spans="2:5" x14ac:dyDescent="0.25">
      <c r="B364" s="192"/>
      <c r="C364" s="192"/>
      <c r="D364" s="192"/>
      <c r="E364" s="192"/>
    </row>
    <row r="365" spans="2:5" x14ac:dyDescent="0.25">
      <c r="B365" s="192"/>
      <c r="C365" s="192"/>
      <c r="D365" s="192"/>
      <c r="E365" s="192"/>
    </row>
    <row r="366" spans="2:5" x14ac:dyDescent="0.25">
      <c r="B366" s="192"/>
      <c r="C366" s="192"/>
      <c r="D366" s="192"/>
      <c r="E366" s="192"/>
    </row>
    <row r="367" spans="2:5" x14ac:dyDescent="0.25">
      <c r="B367" s="192"/>
      <c r="C367" s="192"/>
      <c r="D367" s="192"/>
      <c r="E367" s="192"/>
    </row>
    <row r="368" spans="2:5" x14ac:dyDescent="0.25">
      <c r="B368" s="192"/>
      <c r="C368" s="192"/>
      <c r="D368" s="192"/>
      <c r="E368" s="192"/>
    </row>
    <row r="369" spans="2:5" x14ac:dyDescent="0.25">
      <c r="B369" s="192"/>
      <c r="C369" s="192"/>
      <c r="D369" s="192"/>
      <c r="E369" s="192"/>
    </row>
    <row r="370" spans="2:5" x14ac:dyDescent="0.25">
      <c r="B370" s="192"/>
      <c r="C370" s="192"/>
      <c r="D370" s="192"/>
      <c r="E370" s="192"/>
    </row>
    <row r="371" spans="2:5" x14ac:dyDescent="0.25">
      <c r="B371" s="192"/>
      <c r="C371" s="192"/>
      <c r="D371" s="192"/>
      <c r="E371" s="192"/>
    </row>
    <row r="372" spans="2:5" x14ac:dyDescent="0.25">
      <c r="B372" s="192"/>
      <c r="C372" s="192"/>
      <c r="D372" s="192"/>
      <c r="E372" s="192"/>
    </row>
    <row r="373" spans="2:5" x14ac:dyDescent="0.25">
      <c r="B373" s="192"/>
      <c r="C373" s="192"/>
      <c r="D373" s="192"/>
      <c r="E373" s="192"/>
    </row>
    <row r="374" spans="2:5" x14ac:dyDescent="0.25">
      <c r="B374" s="192"/>
      <c r="C374" s="192"/>
      <c r="D374" s="192"/>
      <c r="E374" s="192"/>
    </row>
    <row r="375" spans="2:5" x14ac:dyDescent="0.25">
      <c r="B375" s="192"/>
      <c r="C375" s="192"/>
      <c r="D375" s="192"/>
      <c r="E375" s="192"/>
    </row>
    <row r="376" spans="2:5" x14ac:dyDescent="0.25">
      <c r="B376" s="192"/>
      <c r="C376" s="192"/>
      <c r="D376" s="192"/>
      <c r="E376" s="192"/>
    </row>
    <row r="377" spans="2:5" x14ac:dyDescent="0.25">
      <c r="B377" s="192"/>
      <c r="C377" s="192"/>
      <c r="D377" s="192"/>
      <c r="E377" s="192"/>
    </row>
    <row r="378" spans="2:5" x14ac:dyDescent="0.25">
      <c r="B378" s="192"/>
      <c r="C378" s="192"/>
      <c r="D378" s="192"/>
      <c r="E378" s="192"/>
    </row>
    <row r="379" spans="2:5" x14ac:dyDescent="0.25">
      <c r="B379" s="192"/>
      <c r="C379" s="192"/>
      <c r="D379" s="192"/>
      <c r="E379" s="192"/>
    </row>
    <row r="380" spans="2:5" x14ac:dyDescent="0.25">
      <c r="B380" s="192"/>
      <c r="C380" s="192"/>
      <c r="D380" s="192"/>
      <c r="E380" s="192"/>
    </row>
    <row r="381" spans="2:5" x14ac:dyDescent="0.25">
      <c r="B381" s="192"/>
      <c r="C381" s="192"/>
      <c r="D381" s="192"/>
      <c r="E381" s="192"/>
    </row>
    <row r="382" spans="2:5" x14ac:dyDescent="0.25">
      <c r="B382" s="192"/>
      <c r="C382" s="192"/>
      <c r="D382" s="192"/>
      <c r="E382" s="192"/>
    </row>
    <row r="383" spans="2:5" x14ac:dyDescent="0.25">
      <c r="B383" s="192"/>
      <c r="C383" s="192"/>
      <c r="D383" s="192"/>
      <c r="E383" s="192"/>
    </row>
    <row r="384" spans="2:5" x14ac:dyDescent="0.25">
      <c r="B384" s="192"/>
      <c r="C384" s="192"/>
      <c r="D384" s="192"/>
      <c r="E384" s="192"/>
    </row>
    <row r="385" spans="2:5" x14ac:dyDescent="0.25">
      <c r="B385" s="192"/>
      <c r="C385" s="192"/>
      <c r="D385" s="192"/>
      <c r="E385" s="192"/>
    </row>
    <row r="386" spans="2:5" x14ac:dyDescent="0.25">
      <c r="B386" s="192"/>
      <c r="C386" s="192"/>
      <c r="D386" s="192"/>
      <c r="E386" s="192"/>
    </row>
    <row r="387" spans="2:5" x14ac:dyDescent="0.25">
      <c r="B387" s="192"/>
      <c r="C387" s="192"/>
      <c r="D387" s="192"/>
      <c r="E387" s="192"/>
    </row>
    <row r="388" spans="2:5" x14ac:dyDescent="0.25">
      <c r="B388" s="192"/>
      <c r="C388" s="192"/>
      <c r="D388" s="192"/>
      <c r="E388" s="192"/>
    </row>
    <row r="389" spans="2:5" x14ac:dyDescent="0.25">
      <c r="B389" s="192"/>
      <c r="C389" s="192"/>
      <c r="D389" s="192"/>
      <c r="E389" s="192"/>
    </row>
    <row r="390" spans="2:5" x14ac:dyDescent="0.25">
      <c r="B390" s="192"/>
      <c r="C390" s="192"/>
      <c r="D390" s="192"/>
      <c r="E390" s="192"/>
    </row>
    <row r="391" spans="2:5" x14ac:dyDescent="0.25">
      <c r="B391" s="192"/>
      <c r="C391" s="192"/>
      <c r="D391" s="192"/>
      <c r="E391" s="192"/>
    </row>
    <row r="392" spans="2:5" x14ac:dyDescent="0.25">
      <c r="B392" s="192"/>
      <c r="C392" s="192"/>
      <c r="D392" s="192"/>
      <c r="E392" s="192"/>
    </row>
    <row r="393" spans="2:5" x14ac:dyDescent="0.25">
      <c r="B393" s="192"/>
      <c r="C393" s="192"/>
      <c r="D393" s="192"/>
      <c r="E393" s="192"/>
    </row>
    <row r="394" spans="2:5" x14ac:dyDescent="0.25">
      <c r="B394" s="192"/>
      <c r="C394" s="192"/>
      <c r="D394" s="192"/>
      <c r="E394" s="192"/>
    </row>
    <row r="395" spans="2:5" x14ac:dyDescent="0.25">
      <c r="B395" s="192"/>
      <c r="C395" s="192"/>
      <c r="D395" s="192"/>
      <c r="E395" s="192"/>
    </row>
    <row r="396" spans="2:5" x14ac:dyDescent="0.25">
      <c r="B396" s="192"/>
      <c r="C396" s="192"/>
      <c r="D396" s="192"/>
      <c r="E396" s="192"/>
    </row>
    <row r="397" spans="2:5" x14ac:dyDescent="0.25">
      <c r="B397" s="192"/>
      <c r="C397" s="192"/>
      <c r="D397" s="192"/>
      <c r="E397" s="192"/>
    </row>
    <row r="398" spans="2:5" x14ac:dyDescent="0.25">
      <c r="B398" s="192"/>
      <c r="C398" s="192"/>
      <c r="D398" s="192"/>
      <c r="E398" s="192"/>
    </row>
    <row r="399" spans="2:5" x14ac:dyDescent="0.25">
      <c r="B399" s="192"/>
      <c r="C399" s="192"/>
      <c r="D399" s="192"/>
      <c r="E399" s="192"/>
    </row>
    <row r="400" spans="2:5" x14ac:dyDescent="0.25">
      <c r="B400" s="192"/>
      <c r="C400" s="192"/>
      <c r="D400" s="192"/>
      <c r="E400" s="192"/>
    </row>
    <row r="401" spans="2:5" x14ac:dyDescent="0.25">
      <c r="B401" s="192"/>
      <c r="C401" s="192"/>
      <c r="D401" s="192"/>
      <c r="E401" s="192"/>
    </row>
    <row r="402" spans="2:5" x14ac:dyDescent="0.25">
      <c r="B402" s="192"/>
      <c r="C402" s="192"/>
      <c r="D402" s="192"/>
      <c r="E402" s="192"/>
    </row>
    <row r="403" spans="2:5" x14ac:dyDescent="0.25">
      <c r="B403" s="192"/>
      <c r="C403" s="192"/>
      <c r="D403" s="192"/>
      <c r="E403" s="192"/>
    </row>
    <row r="404" spans="2:5" x14ac:dyDescent="0.25">
      <c r="B404" s="192"/>
      <c r="C404" s="192"/>
      <c r="D404" s="192"/>
      <c r="E404" s="192"/>
    </row>
    <row r="405" spans="2:5" x14ac:dyDescent="0.25">
      <c r="B405" s="192"/>
      <c r="C405" s="192"/>
      <c r="D405" s="192"/>
      <c r="E405" s="192"/>
    </row>
    <row r="406" spans="2:5" x14ac:dyDescent="0.25">
      <c r="B406" s="192"/>
      <c r="C406" s="192"/>
      <c r="D406" s="192"/>
      <c r="E406" s="192"/>
    </row>
    <row r="407" spans="2:5" x14ac:dyDescent="0.25">
      <c r="B407" s="192"/>
      <c r="C407" s="192"/>
      <c r="D407" s="192"/>
      <c r="E407" s="192"/>
    </row>
    <row r="408" spans="2:5" x14ac:dyDescent="0.25">
      <c r="B408" s="192"/>
      <c r="C408" s="192"/>
      <c r="D408" s="192"/>
      <c r="E408" s="192"/>
    </row>
    <row r="409" spans="2:5" x14ac:dyDescent="0.25">
      <c r="B409" s="192"/>
      <c r="C409" s="192"/>
      <c r="D409" s="192"/>
      <c r="E409" s="192"/>
    </row>
    <row r="410" spans="2:5" x14ac:dyDescent="0.25">
      <c r="B410" s="192"/>
      <c r="C410" s="192"/>
      <c r="D410" s="192"/>
      <c r="E410" s="192"/>
    </row>
    <row r="411" spans="2:5" x14ac:dyDescent="0.25">
      <c r="B411" s="192"/>
      <c r="C411" s="192"/>
      <c r="D411" s="192"/>
      <c r="E411" s="192"/>
    </row>
    <row r="412" spans="2:5" x14ac:dyDescent="0.25">
      <c r="B412" s="192"/>
      <c r="C412" s="192"/>
      <c r="D412" s="192"/>
      <c r="E412" s="192"/>
    </row>
    <row r="413" spans="2:5" x14ac:dyDescent="0.25">
      <c r="B413" s="192"/>
      <c r="C413" s="192"/>
      <c r="D413" s="192"/>
      <c r="E413" s="192"/>
    </row>
    <row r="414" spans="2:5" x14ac:dyDescent="0.25">
      <c r="B414" s="192"/>
      <c r="C414" s="192"/>
      <c r="D414" s="192"/>
      <c r="E414" s="192"/>
    </row>
    <row r="415" spans="2:5" x14ac:dyDescent="0.25">
      <c r="B415" s="192"/>
      <c r="C415" s="192"/>
      <c r="D415" s="192"/>
      <c r="E415" s="192"/>
    </row>
    <row r="416" spans="2:5" x14ac:dyDescent="0.25">
      <c r="B416" s="192"/>
      <c r="C416" s="192"/>
      <c r="D416" s="192"/>
      <c r="E416" s="192"/>
    </row>
    <row r="417" spans="2:5" x14ac:dyDescent="0.25">
      <c r="B417" s="192"/>
      <c r="C417" s="192"/>
      <c r="D417" s="192"/>
      <c r="E417" s="192"/>
    </row>
    <row r="418" spans="2:5" x14ac:dyDescent="0.25">
      <c r="B418" s="192"/>
      <c r="C418" s="192"/>
      <c r="D418" s="192"/>
      <c r="E418" s="192"/>
    </row>
    <row r="419" spans="2:5" x14ac:dyDescent="0.25">
      <c r="B419" s="192"/>
      <c r="C419" s="192"/>
      <c r="D419" s="192"/>
      <c r="E419" s="192"/>
    </row>
    <row r="420" spans="2:5" x14ac:dyDescent="0.25">
      <c r="B420" s="192"/>
      <c r="C420" s="192"/>
      <c r="D420" s="192"/>
      <c r="E420" s="192"/>
    </row>
    <row r="421" spans="2:5" x14ac:dyDescent="0.25">
      <c r="B421" s="192"/>
      <c r="C421" s="192"/>
      <c r="D421" s="192"/>
      <c r="E421" s="192"/>
    </row>
    <row r="422" spans="2:5" x14ac:dyDescent="0.25">
      <c r="B422" s="192"/>
      <c r="C422" s="192"/>
      <c r="D422" s="192"/>
      <c r="E422" s="192"/>
    </row>
    <row r="423" spans="2:5" x14ac:dyDescent="0.25">
      <c r="B423" s="192"/>
      <c r="C423" s="192"/>
      <c r="D423" s="192"/>
      <c r="E423" s="192"/>
    </row>
    <row r="424" spans="2:5" x14ac:dyDescent="0.25">
      <c r="B424" s="192"/>
      <c r="C424" s="192"/>
      <c r="D424" s="192"/>
      <c r="E424" s="192"/>
    </row>
    <row r="425" spans="2:5" x14ac:dyDescent="0.25">
      <c r="B425" s="192"/>
      <c r="C425" s="192"/>
      <c r="D425" s="192"/>
      <c r="E425" s="192"/>
    </row>
    <row r="426" spans="2:5" x14ac:dyDescent="0.25">
      <c r="B426" s="192"/>
      <c r="C426" s="192"/>
      <c r="D426" s="192"/>
      <c r="E426" s="192"/>
    </row>
    <row r="427" spans="2:5" x14ac:dyDescent="0.25">
      <c r="B427" s="192"/>
      <c r="C427" s="192"/>
      <c r="D427" s="192"/>
      <c r="E427" s="192"/>
    </row>
    <row r="428" spans="2:5" x14ac:dyDescent="0.25">
      <c r="B428" s="192"/>
      <c r="C428" s="192"/>
      <c r="D428" s="192"/>
      <c r="E428" s="192"/>
    </row>
    <row r="429" spans="2:5" x14ac:dyDescent="0.25">
      <c r="B429" s="192"/>
      <c r="C429" s="192"/>
      <c r="D429" s="192"/>
      <c r="E429" s="192"/>
    </row>
    <row r="430" spans="2:5" x14ac:dyDescent="0.25">
      <c r="B430" s="192"/>
      <c r="C430" s="192"/>
      <c r="D430" s="192"/>
      <c r="E430" s="192"/>
    </row>
    <row r="431" spans="2:5" x14ac:dyDescent="0.25">
      <c r="B431" s="192"/>
      <c r="C431" s="192"/>
      <c r="D431" s="192"/>
      <c r="E431" s="192"/>
    </row>
    <row r="432" spans="2:5" x14ac:dyDescent="0.25">
      <c r="B432" s="192"/>
      <c r="C432" s="192"/>
      <c r="D432" s="192"/>
      <c r="E432" s="192"/>
    </row>
    <row r="433" spans="2:5" x14ac:dyDescent="0.25">
      <c r="B433" s="192"/>
      <c r="C433" s="192"/>
      <c r="D433" s="192"/>
      <c r="E433" s="192"/>
    </row>
    <row r="434" spans="2:5" x14ac:dyDescent="0.25">
      <c r="B434" s="192"/>
      <c r="C434" s="192"/>
      <c r="D434" s="192"/>
      <c r="E434" s="192"/>
    </row>
    <row r="435" spans="2:5" x14ac:dyDescent="0.25">
      <c r="B435" s="192"/>
      <c r="C435" s="192"/>
      <c r="D435" s="192"/>
      <c r="E435" s="192"/>
    </row>
    <row r="436" spans="2:5" x14ac:dyDescent="0.25">
      <c r="B436" s="192"/>
      <c r="C436" s="192"/>
      <c r="D436" s="192"/>
      <c r="E436" s="192"/>
    </row>
    <row r="437" spans="2:5" x14ac:dyDescent="0.25">
      <c r="B437" s="192"/>
      <c r="C437" s="192"/>
      <c r="D437" s="192"/>
      <c r="E437" s="192"/>
    </row>
    <row r="438" spans="2:5" x14ac:dyDescent="0.25">
      <c r="B438" s="192"/>
      <c r="C438" s="192"/>
      <c r="D438" s="192"/>
      <c r="E438" s="192"/>
    </row>
    <row r="439" spans="2:5" x14ac:dyDescent="0.25">
      <c r="B439" s="192"/>
      <c r="C439" s="192"/>
      <c r="D439" s="192"/>
      <c r="E439" s="192"/>
    </row>
    <row r="440" spans="2:5" x14ac:dyDescent="0.25">
      <c r="B440" s="192"/>
      <c r="C440" s="192"/>
      <c r="D440" s="192"/>
      <c r="E440" s="192"/>
    </row>
    <row r="441" spans="2:5" x14ac:dyDescent="0.25">
      <c r="B441" s="192"/>
      <c r="C441" s="192"/>
      <c r="D441" s="192"/>
      <c r="E441" s="192"/>
    </row>
    <row r="442" spans="2:5" x14ac:dyDescent="0.25">
      <c r="B442" s="192"/>
      <c r="C442" s="192"/>
      <c r="D442" s="192"/>
      <c r="E442" s="192"/>
    </row>
    <row r="443" spans="2:5" x14ac:dyDescent="0.25">
      <c r="B443" s="192"/>
      <c r="C443" s="192"/>
      <c r="D443" s="192"/>
      <c r="E443" s="192"/>
    </row>
    <row r="444" spans="2:5" x14ac:dyDescent="0.25">
      <c r="B444" s="192"/>
      <c r="C444" s="192"/>
      <c r="D444" s="192"/>
      <c r="E444" s="192"/>
    </row>
    <row r="445" spans="2:5" x14ac:dyDescent="0.25">
      <c r="B445" s="192"/>
      <c r="C445" s="192"/>
      <c r="D445" s="192"/>
      <c r="E445" s="192"/>
    </row>
    <row r="446" spans="2:5" x14ac:dyDescent="0.25">
      <c r="B446" s="192"/>
      <c r="C446" s="192"/>
      <c r="D446" s="192"/>
      <c r="E446" s="192"/>
    </row>
    <row r="447" spans="2:5" x14ac:dyDescent="0.25">
      <c r="B447" s="192"/>
      <c r="C447" s="192"/>
      <c r="D447" s="192"/>
      <c r="E447" s="192"/>
    </row>
    <row r="448" spans="2:5" x14ac:dyDescent="0.25">
      <c r="B448" s="192"/>
      <c r="C448" s="192"/>
      <c r="D448" s="192"/>
      <c r="E448" s="192"/>
    </row>
    <row r="449" spans="2:5" x14ac:dyDescent="0.25">
      <c r="B449" s="192"/>
      <c r="C449" s="192"/>
      <c r="D449" s="192"/>
      <c r="E449" s="192"/>
    </row>
    <row r="450" spans="2:5" x14ac:dyDescent="0.25">
      <c r="B450" s="192"/>
      <c r="C450" s="192"/>
      <c r="D450" s="192"/>
      <c r="E450" s="192"/>
    </row>
    <row r="451" spans="2:5" x14ac:dyDescent="0.25">
      <c r="B451" s="192"/>
      <c r="C451" s="192"/>
      <c r="D451" s="192"/>
      <c r="E451" s="192"/>
    </row>
    <row r="452" spans="2:5" x14ac:dyDescent="0.25">
      <c r="B452" s="192"/>
      <c r="C452" s="192"/>
      <c r="D452" s="192"/>
      <c r="E452" s="192"/>
    </row>
    <row r="453" spans="2:5" x14ac:dyDescent="0.25">
      <c r="B453" s="192"/>
      <c r="C453" s="192"/>
      <c r="D453" s="192"/>
      <c r="E453" s="192"/>
    </row>
    <row r="454" spans="2:5" x14ac:dyDescent="0.25">
      <c r="B454" s="192"/>
      <c r="C454" s="192"/>
      <c r="D454" s="192"/>
      <c r="E454" s="192"/>
    </row>
    <row r="455" spans="2:5" x14ac:dyDescent="0.25">
      <c r="B455" s="192"/>
      <c r="C455" s="192"/>
      <c r="D455" s="192"/>
      <c r="E455" s="192"/>
    </row>
    <row r="456" spans="2:5" x14ac:dyDescent="0.25">
      <c r="B456" s="192"/>
      <c r="C456" s="192"/>
      <c r="D456" s="192"/>
      <c r="E456" s="192"/>
    </row>
    <row r="457" spans="2:5" x14ac:dyDescent="0.25">
      <c r="B457" s="192"/>
      <c r="C457" s="192"/>
      <c r="D457" s="192"/>
      <c r="E457" s="192"/>
    </row>
    <row r="458" spans="2:5" x14ac:dyDescent="0.25">
      <c r="B458" s="192"/>
      <c r="C458" s="192"/>
      <c r="D458" s="192"/>
      <c r="E458" s="192"/>
    </row>
    <row r="459" spans="2:5" x14ac:dyDescent="0.25">
      <c r="B459" s="192"/>
      <c r="C459" s="192"/>
      <c r="D459" s="192"/>
      <c r="E459" s="192"/>
    </row>
    <row r="460" spans="2:5" x14ac:dyDescent="0.25">
      <c r="B460" s="192"/>
      <c r="C460" s="192"/>
      <c r="D460" s="192"/>
      <c r="E460" s="192"/>
    </row>
    <row r="461" spans="2:5" x14ac:dyDescent="0.25">
      <c r="B461" s="192"/>
      <c r="C461" s="192"/>
      <c r="D461" s="192"/>
      <c r="E461" s="192"/>
    </row>
    <row r="462" spans="2:5" x14ac:dyDescent="0.25">
      <c r="B462" s="192"/>
      <c r="C462" s="192"/>
      <c r="D462" s="192"/>
      <c r="E462" s="192"/>
    </row>
    <row r="463" spans="2:5" x14ac:dyDescent="0.25">
      <c r="B463" s="192"/>
      <c r="C463" s="192"/>
      <c r="D463" s="192"/>
      <c r="E463" s="192"/>
    </row>
    <row r="464" spans="2:5" x14ac:dyDescent="0.25">
      <c r="B464" s="192"/>
      <c r="C464" s="192"/>
      <c r="D464" s="192"/>
      <c r="E464" s="192"/>
    </row>
    <row r="465" spans="2:5" x14ac:dyDescent="0.25">
      <c r="B465" s="192"/>
      <c r="C465" s="192"/>
      <c r="D465" s="192"/>
      <c r="E465" s="192"/>
    </row>
    <row r="466" spans="2:5" x14ac:dyDescent="0.25">
      <c r="B466" s="192"/>
      <c r="C466" s="192"/>
      <c r="D466" s="192"/>
      <c r="E466" s="192"/>
    </row>
    <row r="467" spans="2:5" x14ac:dyDescent="0.25">
      <c r="B467" s="192"/>
      <c r="C467" s="192"/>
      <c r="D467" s="192"/>
      <c r="E467" s="192"/>
    </row>
    <row r="468" spans="2:5" x14ac:dyDescent="0.25">
      <c r="B468" s="192"/>
      <c r="C468" s="192"/>
      <c r="D468" s="192"/>
      <c r="E468" s="192"/>
    </row>
    <row r="469" spans="2:5" x14ac:dyDescent="0.25">
      <c r="B469" s="192"/>
      <c r="C469" s="192"/>
      <c r="D469" s="192"/>
      <c r="E469" s="192"/>
    </row>
    <row r="470" spans="2:5" x14ac:dyDescent="0.25">
      <c r="B470" s="192"/>
      <c r="C470" s="192"/>
      <c r="D470" s="192"/>
      <c r="E470" s="192"/>
    </row>
    <row r="471" spans="2:5" x14ac:dyDescent="0.25">
      <c r="B471" s="192"/>
      <c r="C471" s="192"/>
      <c r="D471" s="192"/>
      <c r="E471" s="192"/>
    </row>
    <row r="472" spans="2:5" x14ac:dyDescent="0.25">
      <c r="B472" s="192"/>
      <c r="C472" s="192"/>
      <c r="D472" s="192"/>
      <c r="E472" s="192"/>
    </row>
    <row r="473" spans="2:5" x14ac:dyDescent="0.25">
      <c r="B473" s="192"/>
      <c r="C473" s="192"/>
      <c r="D473" s="192"/>
      <c r="E473" s="192"/>
    </row>
    <row r="474" spans="2:5" x14ac:dyDescent="0.25">
      <c r="B474" s="192"/>
      <c r="C474" s="192"/>
      <c r="D474" s="192"/>
      <c r="E474" s="192"/>
    </row>
    <row r="475" spans="2:5" x14ac:dyDescent="0.25">
      <c r="B475" s="192"/>
      <c r="C475" s="192"/>
      <c r="D475" s="192"/>
      <c r="E475" s="192"/>
    </row>
    <row r="476" spans="2:5" x14ac:dyDescent="0.25">
      <c r="B476" s="192"/>
      <c r="C476" s="192"/>
      <c r="D476" s="192"/>
      <c r="E476" s="192"/>
    </row>
    <row r="477" spans="2:5" x14ac:dyDescent="0.25">
      <c r="B477" s="192"/>
      <c r="C477" s="192"/>
      <c r="D477" s="192"/>
      <c r="E477" s="192"/>
    </row>
    <row r="478" spans="2:5" x14ac:dyDescent="0.25">
      <c r="B478" s="192"/>
      <c r="C478" s="192"/>
      <c r="D478" s="192"/>
      <c r="E478" s="192"/>
    </row>
    <row r="479" spans="2:5" x14ac:dyDescent="0.25">
      <c r="B479" s="192"/>
      <c r="C479" s="192"/>
      <c r="D479" s="192"/>
      <c r="E479" s="192"/>
    </row>
    <row r="480" spans="2:5" x14ac:dyDescent="0.25">
      <c r="B480" s="192"/>
      <c r="C480" s="192"/>
      <c r="D480" s="192"/>
      <c r="E480" s="192"/>
    </row>
    <row r="481" spans="2:5" x14ac:dyDescent="0.25">
      <c r="B481" s="192"/>
      <c r="C481" s="192"/>
      <c r="D481" s="192"/>
      <c r="E481" s="192"/>
    </row>
    <row r="482" spans="2:5" x14ac:dyDescent="0.25">
      <c r="B482" s="192"/>
      <c r="C482" s="192"/>
      <c r="D482" s="192"/>
      <c r="E482" s="192"/>
    </row>
    <row r="483" spans="2:5" x14ac:dyDescent="0.25">
      <c r="B483" s="192"/>
      <c r="C483" s="192"/>
      <c r="D483" s="192"/>
      <c r="E483" s="192"/>
    </row>
    <row r="484" spans="2:5" x14ac:dyDescent="0.25">
      <c r="B484" s="192"/>
      <c r="C484" s="192"/>
      <c r="D484" s="192"/>
      <c r="E484" s="192"/>
    </row>
    <row r="485" spans="2:5" x14ac:dyDescent="0.25">
      <c r="B485" s="192"/>
      <c r="C485" s="192"/>
      <c r="D485" s="192"/>
      <c r="E485" s="192"/>
    </row>
    <row r="486" spans="2:5" x14ac:dyDescent="0.25">
      <c r="B486" s="192"/>
      <c r="C486" s="192"/>
      <c r="D486" s="192"/>
      <c r="E486" s="192"/>
    </row>
    <row r="487" spans="2:5" x14ac:dyDescent="0.25">
      <c r="B487" s="192"/>
      <c r="C487" s="192"/>
      <c r="D487" s="192"/>
      <c r="E487" s="192"/>
    </row>
    <row r="488" spans="2:5" x14ac:dyDescent="0.25">
      <c r="B488" s="192"/>
      <c r="C488" s="192"/>
      <c r="D488" s="192"/>
      <c r="E488" s="192"/>
    </row>
    <row r="489" spans="2:5" x14ac:dyDescent="0.25">
      <c r="B489" s="192"/>
      <c r="C489" s="192"/>
      <c r="D489" s="192"/>
      <c r="E489" s="192"/>
    </row>
    <row r="490" spans="2:5" x14ac:dyDescent="0.25">
      <c r="B490" s="192"/>
      <c r="C490" s="192"/>
      <c r="D490" s="192"/>
      <c r="E490" s="192"/>
    </row>
    <row r="491" spans="2:5" x14ac:dyDescent="0.25">
      <c r="B491" s="192"/>
      <c r="C491" s="192"/>
      <c r="D491" s="192"/>
      <c r="E491" s="192"/>
    </row>
    <row r="492" spans="2:5" x14ac:dyDescent="0.25">
      <c r="B492" s="192"/>
      <c r="C492" s="192"/>
      <c r="D492" s="192"/>
      <c r="E492" s="192"/>
    </row>
    <row r="493" spans="2:5" x14ac:dyDescent="0.25">
      <c r="B493" s="192"/>
      <c r="C493" s="192"/>
      <c r="D493" s="192"/>
      <c r="E493" s="192"/>
    </row>
    <row r="494" spans="2:5" x14ac:dyDescent="0.25">
      <c r="B494" s="192"/>
      <c r="C494" s="192"/>
      <c r="D494" s="192"/>
      <c r="E494" s="192"/>
    </row>
    <row r="495" spans="2:5" x14ac:dyDescent="0.25">
      <c r="B495" s="192"/>
      <c r="C495" s="192"/>
      <c r="D495" s="192"/>
      <c r="E495" s="192"/>
    </row>
    <row r="496" spans="2:5" x14ac:dyDescent="0.25">
      <c r="B496" s="192"/>
      <c r="C496" s="192"/>
      <c r="D496" s="192"/>
      <c r="E496" s="192"/>
    </row>
    <row r="497" spans="2:5" x14ac:dyDescent="0.25">
      <c r="B497" s="192"/>
      <c r="C497" s="192"/>
      <c r="D497" s="192"/>
      <c r="E497" s="192"/>
    </row>
    <row r="498" spans="2:5" x14ac:dyDescent="0.25">
      <c r="B498" s="192"/>
      <c r="C498" s="192"/>
      <c r="D498" s="192"/>
      <c r="E498" s="192"/>
    </row>
    <row r="499" spans="2:5" x14ac:dyDescent="0.25">
      <c r="B499" s="192"/>
      <c r="C499" s="192"/>
      <c r="D499" s="192"/>
      <c r="E499" s="192"/>
    </row>
    <row r="500" spans="2:5" x14ac:dyDescent="0.25">
      <c r="B500" s="192"/>
      <c r="C500" s="192"/>
      <c r="D500" s="192"/>
      <c r="E500" s="192"/>
    </row>
    <row r="501" spans="2:5" x14ac:dyDescent="0.25">
      <c r="B501" s="192"/>
      <c r="C501" s="192"/>
      <c r="D501" s="192"/>
      <c r="E501" s="192"/>
    </row>
    <row r="502" spans="2:5" x14ac:dyDescent="0.25">
      <c r="B502" s="192"/>
      <c r="C502" s="192"/>
      <c r="D502" s="192"/>
      <c r="E502" s="192"/>
    </row>
    <row r="503" spans="2:5" x14ac:dyDescent="0.25">
      <c r="B503" s="192"/>
      <c r="C503" s="192"/>
      <c r="D503" s="192"/>
      <c r="E503" s="192"/>
    </row>
    <row r="504" spans="2:5" x14ac:dyDescent="0.25">
      <c r="B504" s="192"/>
      <c r="C504" s="192"/>
      <c r="D504" s="192"/>
      <c r="E504" s="192"/>
    </row>
    <row r="505" spans="2:5" x14ac:dyDescent="0.25">
      <c r="B505" s="192"/>
      <c r="C505" s="192"/>
      <c r="D505" s="192"/>
      <c r="E505" s="192"/>
    </row>
    <row r="506" spans="2:5" x14ac:dyDescent="0.25">
      <c r="B506" s="192"/>
      <c r="C506" s="192"/>
      <c r="D506" s="192"/>
      <c r="E506" s="192"/>
    </row>
    <row r="507" spans="2:5" x14ac:dyDescent="0.25">
      <c r="B507" s="192"/>
      <c r="C507" s="192"/>
      <c r="D507" s="192"/>
      <c r="E507" s="192"/>
    </row>
    <row r="508" spans="2:5" x14ac:dyDescent="0.25">
      <c r="B508" s="192"/>
      <c r="C508" s="192"/>
      <c r="D508" s="192"/>
      <c r="E508" s="192"/>
    </row>
    <row r="509" spans="2:5" x14ac:dyDescent="0.25">
      <c r="B509" s="192"/>
      <c r="C509" s="192"/>
      <c r="D509" s="192"/>
      <c r="E509" s="192"/>
    </row>
    <row r="510" spans="2:5" x14ac:dyDescent="0.25">
      <c r="B510" s="192"/>
      <c r="C510" s="192"/>
      <c r="D510" s="192"/>
      <c r="E510" s="192"/>
    </row>
    <row r="511" spans="2:5" x14ac:dyDescent="0.25">
      <c r="B511" s="192"/>
      <c r="C511" s="192"/>
      <c r="D511" s="192"/>
      <c r="E511" s="192"/>
    </row>
    <row r="512" spans="2:5" x14ac:dyDescent="0.25">
      <c r="B512" s="192"/>
      <c r="C512" s="192"/>
      <c r="D512" s="192"/>
      <c r="E512" s="192"/>
    </row>
    <row r="513" spans="2:5" x14ac:dyDescent="0.25">
      <c r="B513" s="192"/>
      <c r="C513" s="192"/>
      <c r="D513" s="192"/>
      <c r="E513" s="192"/>
    </row>
    <row r="514" spans="2:5" x14ac:dyDescent="0.25">
      <c r="B514" s="192"/>
      <c r="C514" s="192"/>
      <c r="D514" s="192"/>
      <c r="E514" s="192"/>
    </row>
    <row r="515" spans="2:5" x14ac:dyDescent="0.25">
      <c r="B515" s="192"/>
      <c r="C515" s="192"/>
      <c r="D515" s="192"/>
      <c r="E515" s="192"/>
    </row>
    <row r="516" spans="2:5" x14ac:dyDescent="0.25">
      <c r="B516" s="192"/>
      <c r="C516" s="192"/>
      <c r="D516" s="192"/>
      <c r="E516" s="192"/>
    </row>
    <row r="517" spans="2:5" x14ac:dyDescent="0.25">
      <c r="B517" s="192"/>
      <c r="C517" s="192"/>
      <c r="D517" s="192"/>
      <c r="E517" s="192"/>
    </row>
    <row r="518" spans="2:5" x14ac:dyDescent="0.25">
      <c r="B518" s="192"/>
      <c r="C518" s="192"/>
      <c r="D518" s="192"/>
      <c r="E518" s="192"/>
    </row>
    <row r="519" spans="2:5" x14ac:dyDescent="0.25">
      <c r="B519" s="192"/>
      <c r="C519" s="192"/>
      <c r="D519" s="192"/>
      <c r="E519" s="192"/>
    </row>
    <row r="520" spans="2:5" x14ac:dyDescent="0.25">
      <c r="B520" s="192"/>
      <c r="C520" s="192"/>
      <c r="D520" s="192"/>
      <c r="E520" s="192"/>
    </row>
    <row r="521" spans="2:5" x14ac:dyDescent="0.25">
      <c r="B521" s="192"/>
      <c r="C521" s="192"/>
      <c r="D521" s="192"/>
      <c r="E521" s="192"/>
    </row>
    <row r="522" spans="2:5" x14ac:dyDescent="0.25">
      <c r="B522" s="192"/>
      <c r="C522" s="192"/>
      <c r="D522" s="192"/>
      <c r="E522" s="192"/>
    </row>
    <row r="523" spans="2:5" x14ac:dyDescent="0.25">
      <c r="B523" s="192"/>
      <c r="C523" s="192"/>
      <c r="D523" s="192"/>
      <c r="E523" s="192"/>
    </row>
    <row r="524" spans="2:5" x14ac:dyDescent="0.25">
      <c r="B524" s="192"/>
      <c r="C524" s="192"/>
      <c r="D524" s="192"/>
      <c r="E524" s="192"/>
    </row>
    <row r="525" spans="2:5" x14ac:dyDescent="0.25">
      <c r="B525" s="192"/>
      <c r="C525" s="192"/>
      <c r="D525" s="192"/>
      <c r="E525" s="192"/>
    </row>
    <row r="526" spans="2:5" x14ac:dyDescent="0.25">
      <c r="B526" s="192"/>
      <c r="C526" s="192"/>
      <c r="D526" s="192"/>
      <c r="E526" s="192"/>
    </row>
    <row r="527" spans="2:5" x14ac:dyDescent="0.25">
      <c r="B527" s="192"/>
      <c r="C527" s="192"/>
      <c r="D527" s="192"/>
      <c r="E527" s="192"/>
    </row>
    <row r="528" spans="2:5" x14ac:dyDescent="0.25">
      <c r="B528" s="192"/>
      <c r="C528" s="192"/>
      <c r="D528" s="192"/>
      <c r="E528" s="192"/>
    </row>
    <row r="529" spans="2:5" x14ac:dyDescent="0.25">
      <c r="B529" s="192"/>
      <c r="C529" s="192"/>
      <c r="D529" s="192"/>
      <c r="E529" s="192"/>
    </row>
    <row r="530" spans="2:5" x14ac:dyDescent="0.25">
      <c r="B530" s="192"/>
      <c r="C530" s="192"/>
      <c r="D530" s="192"/>
      <c r="E530" s="192"/>
    </row>
    <row r="531" spans="2:5" x14ac:dyDescent="0.25">
      <c r="B531" s="192"/>
      <c r="C531" s="192"/>
      <c r="D531" s="192"/>
      <c r="E531" s="192"/>
    </row>
    <row r="532" spans="2:5" x14ac:dyDescent="0.25">
      <c r="B532" s="192"/>
      <c r="C532" s="192"/>
      <c r="D532" s="192"/>
      <c r="E532" s="192"/>
    </row>
    <row r="533" spans="2:5" x14ac:dyDescent="0.25">
      <c r="B533" s="192"/>
      <c r="C533" s="192"/>
      <c r="D533" s="192"/>
      <c r="E533" s="192"/>
    </row>
    <row r="534" spans="2:5" x14ac:dyDescent="0.25">
      <c r="B534" s="192"/>
      <c r="C534" s="192"/>
      <c r="D534" s="192"/>
      <c r="E534" s="192"/>
    </row>
    <row r="535" spans="2:5" x14ac:dyDescent="0.25">
      <c r="B535" s="192"/>
      <c r="C535" s="192"/>
      <c r="D535" s="192"/>
      <c r="E535" s="192"/>
    </row>
    <row r="536" spans="2:5" x14ac:dyDescent="0.25">
      <c r="B536" s="192"/>
      <c r="C536" s="192"/>
      <c r="D536" s="192"/>
      <c r="E536" s="192"/>
    </row>
    <row r="537" spans="2:5" x14ac:dyDescent="0.25">
      <c r="B537" s="192"/>
      <c r="C537" s="192"/>
      <c r="D537" s="192"/>
      <c r="E537" s="192"/>
    </row>
    <row r="538" spans="2:5" x14ac:dyDescent="0.25">
      <c r="B538" s="192"/>
      <c r="C538" s="192"/>
      <c r="D538" s="192"/>
      <c r="E538" s="192"/>
    </row>
    <row r="539" spans="2:5" x14ac:dyDescent="0.25">
      <c r="B539" s="192"/>
      <c r="C539" s="192"/>
      <c r="D539" s="192"/>
      <c r="E539" s="192"/>
    </row>
    <row r="540" spans="2:5" x14ac:dyDescent="0.25">
      <c r="B540" s="192"/>
      <c r="C540" s="192"/>
      <c r="D540" s="192"/>
      <c r="E540" s="192"/>
    </row>
    <row r="541" spans="2:5" x14ac:dyDescent="0.25">
      <c r="B541" s="192"/>
      <c r="C541" s="192"/>
      <c r="D541" s="192"/>
      <c r="E541" s="192"/>
    </row>
    <row r="542" spans="2:5" x14ac:dyDescent="0.25">
      <c r="B542" s="192"/>
      <c r="C542" s="192"/>
      <c r="D542" s="192"/>
      <c r="E542" s="192"/>
    </row>
    <row r="543" spans="2:5" x14ac:dyDescent="0.25">
      <c r="B543" s="192"/>
      <c r="C543" s="192"/>
      <c r="D543" s="192"/>
      <c r="E543" s="192"/>
    </row>
    <row r="544" spans="2:5" x14ac:dyDescent="0.25">
      <c r="B544" s="192"/>
      <c r="C544" s="192"/>
      <c r="D544" s="192"/>
      <c r="E544" s="192"/>
    </row>
    <row r="545" spans="2:5" x14ac:dyDescent="0.25">
      <c r="B545" s="192"/>
      <c r="C545" s="192"/>
      <c r="D545" s="192"/>
      <c r="E545" s="192"/>
    </row>
    <row r="546" spans="2:5" x14ac:dyDescent="0.25">
      <c r="B546" s="192"/>
      <c r="C546" s="192"/>
      <c r="D546" s="192"/>
      <c r="E546" s="192"/>
    </row>
    <row r="547" spans="2:5" x14ac:dyDescent="0.25">
      <c r="B547" s="192"/>
      <c r="C547" s="192"/>
      <c r="D547" s="192"/>
      <c r="E547" s="192"/>
    </row>
    <row r="548" spans="2:5" x14ac:dyDescent="0.25">
      <c r="B548" s="192"/>
      <c r="C548" s="192"/>
      <c r="D548" s="192"/>
      <c r="E548" s="192"/>
    </row>
    <row r="549" spans="2:5" x14ac:dyDescent="0.25">
      <c r="B549" s="192"/>
      <c r="C549" s="192"/>
      <c r="D549" s="192"/>
      <c r="E549" s="192"/>
    </row>
    <row r="550" spans="2:5" x14ac:dyDescent="0.25">
      <c r="B550" s="192"/>
      <c r="C550" s="192"/>
      <c r="D550" s="192"/>
      <c r="E550" s="192"/>
    </row>
    <row r="551" spans="2:5" x14ac:dyDescent="0.25">
      <c r="B551" s="192"/>
      <c r="C551" s="192"/>
      <c r="D551" s="192"/>
      <c r="E551" s="192"/>
    </row>
    <row r="552" spans="2:5" x14ac:dyDescent="0.25">
      <c r="B552" s="192"/>
      <c r="C552" s="192"/>
      <c r="D552" s="192"/>
      <c r="E552" s="192"/>
    </row>
    <row r="553" spans="2:5" x14ac:dyDescent="0.25">
      <c r="B553" s="192"/>
      <c r="C553" s="192"/>
      <c r="D553" s="192"/>
      <c r="E553" s="192"/>
    </row>
    <row r="554" spans="2:5" x14ac:dyDescent="0.25">
      <c r="B554" s="192"/>
      <c r="C554" s="192"/>
      <c r="D554" s="192"/>
      <c r="E554" s="192"/>
    </row>
    <row r="555" spans="2:5" x14ac:dyDescent="0.25">
      <c r="B555" s="192"/>
      <c r="C555" s="192"/>
      <c r="D555" s="192"/>
      <c r="E555" s="192"/>
    </row>
    <row r="556" spans="2:5" x14ac:dyDescent="0.25">
      <c r="B556" s="192"/>
      <c r="C556" s="192"/>
      <c r="D556" s="192"/>
      <c r="E556" s="192"/>
    </row>
    <row r="557" spans="2:5" x14ac:dyDescent="0.25">
      <c r="B557" s="192"/>
      <c r="C557" s="192"/>
      <c r="D557" s="192"/>
      <c r="E557" s="192"/>
    </row>
    <row r="558" spans="2:5" x14ac:dyDescent="0.25">
      <c r="B558" s="192"/>
      <c r="C558" s="192"/>
      <c r="D558" s="192"/>
      <c r="E558" s="192"/>
    </row>
    <row r="559" spans="2:5" x14ac:dyDescent="0.25">
      <c r="B559" s="192"/>
      <c r="C559" s="192"/>
      <c r="D559" s="192"/>
      <c r="E559" s="192"/>
    </row>
    <row r="560" spans="2:5" x14ac:dyDescent="0.25">
      <c r="B560" s="192"/>
      <c r="C560" s="192"/>
      <c r="D560" s="192"/>
      <c r="E560" s="192"/>
    </row>
    <row r="561" spans="2:5" x14ac:dyDescent="0.25">
      <c r="B561" s="192"/>
      <c r="C561" s="192"/>
      <c r="D561" s="192"/>
      <c r="E561" s="192"/>
    </row>
    <row r="562" spans="2:5" x14ac:dyDescent="0.25">
      <c r="B562" s="192"/>
      <c r="C562" s="192"/>
      <c r="D562" s="192"/>
      <c r="E562" s="192"/>
    </row>
    <row r="563" spans="2:5" x14ac:dyDescent="0.25">
      <c r="B563" s="192"/>
      <c r="C563" s="192"/>
      <c r="D563" s="192"/>
      <c r="E563" s="192"/>
    </row>
    <row r="564" spans="2:5" x14ac:dyDescent="0.25">
      <c r="B564" s="192"/>
      <c r="C564" s="192"/>
      <c r="D564" s="192"/>
      <c r="E564" s="192"/>
    </row>
    <row r="565" spans="2:5" x14ac:dyDescent="0.25">
      <c r="B565" s="192"/>
      <c r="C565" s="192"/>
      <c r="D565" s="192"/>
      <c r="E565" s="192"/>
    </row>
    <row r="566" spans="2:5" x14ac:dyDescent="0.25">
      <c r="B566" s="192"/>
      <c r="C566" s="192"/>
      <c r="D566" s="192"/>
      <c r="E566" s="192"/>
    </row>
    <row r="567" spans="2:5" x14ac:dyDescent="0.25">
      <c r="B567" s="192"/>
      <c r="C567" s="192"/>
      <c r="D567" s="192"/>
      <c r="E567" s="192"/>
    </row>
    <row r="568" spans="2:5" x14ac:dyDescent="0.25">
      <c r="B568" s="192"/>
      <c r="C568" s="192"/>
      <c r="D568" s="192"/>
      <c r="E568" s="192"/>
    </row>
    <row r="569" spans="2:5" x14ac:dyDescent="0.25">
      <c r="B569" s="192"/>
      <c r="C569" s="192"/>
      <c r="D569" s="192"/>
      <c r="E569" s="192"/>
    </row>
    <row r="570" spans="2:5" x14ac:dyDescent="0.25">
      <c r="B570" s="192"/>
      <c r="C570" s="192"/>
      <c r="D570" s="192"/>
      <c r="E570" s="192"/>
    </row>
    <row r="571" spans="2:5" x14ac:dyDescent="0.25">
      <c r="B571" s="192"/>
      <c r="C571" s="192"/>
      <c r="D571" s="192"/>
      <c r="E571" s="192"/>
    </row>
    <row r="572" spans="2:5" x14ac:dyDescent="0.25">
      <c r="B572" s="192"/>
      <c r="C572" s="192"/>
      <c r="D572" s="192"/>
      <c r="E572" s="192"/>
    </row>
    <row r="573" spans="2:5" x14ac:dyDescent="0.25">
      <c r="B573" s="192"/>
      <c r="C573" s="192"/>
      <c r="D573" s="192"/>
      <c r="E573" s="192"/>
    </row>
    <row r="574" spans="2:5" x14ac:dyDescent="0.25">
      <c r="B574" s="192"/>
      <c r="C574" s="192"/>
      <c r="D574" s="192"/>
      <c r="E574" s="192"/>
    </row>
    <row r="575" spans="2:5" x14ac:dyDescent="0.25">
      <c r="B575" s="192"/>
      <c r="C575" s="192"/>
      <c r="D575" s="192"/>
      <c r="E575" s="192"/>
    </row>
    <row r="576" spans="2:5" x14ac:dyDescent="0.25">
      <c r="B576" s="192"/>
      <c r="C576" s="192"/>
      <c r="D576" s="192"/>
      <c r="E576" s="192"/>
    </row>
    <row r="577" spans="2:5" x14ac:dyDescent="0.25">
      <c r="B577" s="192"/>
      <c r="C577" s="192"/>
      <c r="D577" s="192"/>
      <c r="E577" s="192"/>
    </row>
    <row r="578" spans="2:5" x14ac:dyDescent="0.25">
      <c r="B578" s="192"/>
      <c r="C578" s="192"/>
      <c r="D578" s="192"/>
      <c r="E578" s="192"/>
    </row>
    <row r="579" spans="2:5" x14ac:dyDescent="0.25">
      <c r="B579" s="192"/>
      <c r="C579" s="192"/>
      <c r="D579" s="192"/>
      <c r="E579" s="192"/>
    </row>
    <row r="580" spans="2:5" x14ac:dyDescent="0.25">
      <c r="B580" s="192"/>
      <c r="C580" s="192"/>
      <c r="D580" s="192"/>
      <c r="E580" s="192"/>
    </row>
    <row r="581" spans="2:5" x14ac:dyDescent="0.25">
      <c r="B581" s="192"/>
      <c r="C581" s="192"/>
      <c r="D581" s="192"/>
      <c r="E581" s="192"/>
    </row>
    <row r="582" spans="2:5" x14ac:dyDescent="0.25">
      <c r="B582" s="192"/>
      <c r="C582" s="192"/>
      <c r="D582" s="192"/>
      <c r="E582" s="192"/>
    </row>
    <row r="583" spans="2:5" x14ac:dyDescent="0.25">
      <c r="B583" s="192"/>
      <c r="C583" s="192"/>
      <c r="D583" s="192"/>
      <c r="E583" s="192"/>
    </row>
    <row r="584" spans="2:5" x14ac:dyDescent="0.25">
      <c r="B584" s="192"/>
      <c r="C584" s="192"/>
      <c r="D584" s="192"/>
      <c r="E584" s="192"/>
    </row>
    <row r="585" spans="2:5" x14ac:dyDescent="0.25">
      <c r="B585" s="192"/>
      <c r="C585" s="192"/>
      <c r="D585" s="192"/>
      <c r="E585" s="192"/>
    </row>
    <row r="586" spans="2:5" x14ac:dyDescent="0.25">
      <c r="B586" s="192"/>
      <c r="C586" s="192"/>
      <c r="D586" s="192"/>
      <c r="E586" s="192"/>
    </row>
    <row r="587" spans="2:5" x14ac:dyDescent="0.25">
      <c r="B587" s="192"/>
      <c r="C587" s="192"/>
      <c r="D587" s="192"/>
      <c r="E587" s="192"/>
    </row>
    <row r="588" spans="2:5" x14ac:dyDescent="0.25">
      <c r="B588" s="192"/>
      <c r="C588" s="192"/>
      <c r="D588" s="192"/>
      <c r="E588" s="192"/>
    </row>
    <row r="589" spans="2:5" x14ac:dyDescent="0.25">
      <c r="B589" s="192"/>
      <c r="C589" s="192"/>
      <c r="D589" s="192"/>
      <c r="E589" s="192"/>
    </row>
    <row r="590" spans="2:5" x14ac:dyDescent="0.25">
      <c r="B590" s="192"/>
      <c r="C590" s="192"/>
      <c r="D590" s="192"/>
      <c r="E590" s="192"/>
    </row>
    <row r="591" spans="2:5" x14ac:dyDescent="0.25">
      <c r="B591" s="192"/>
      <c r="C591" s="192"/>
      <c r="D591" s="192"/>
      <c r="E591" s="192"/>
    </row>
    <row r="592" spans="2:5" x14ac:dyDescent="0.25">
      <c r="B592" s="192"/>
      <c r="C592" s="192"/>
      <c r="D592" s="192"/>
      <c r="E592" s="192"/>
    </row>
    <row r="593" spans="2:5" x14ac:dyDescent="0.25">
      <c r="B593" s="192"/>
      <c r="C593" s="192"/>
      <c r="D593" s="192"/>
      <c r="E593" s="192"/>
    </row>
    <row r="594" spans="2:5" x14ac:dyDescent="0.25">
      <c r="B594" s="192"/>
      <c r="C594" s="192"/>
      <c r="D594" s="192"/>
      <c r="E594" s="192"/>
    </row>
    <row r="595" spans="2:5" x14ac:dyDescent="0.25">
      <c r="B595" s="192"/>
      <c r="C595" s="192"/>
      <c r="D595" s="192"/>
      <c r="E595" s="192"/>
    </row>
    <row r="596" spans="2:5" x14ac:dyDescent="0.25">
      <c r="B596" s="192"/>
      <c r="C596" s="192"/>
      <c r="D596" s="192"/>
      <c r="E596" s="192"/>
    </row>
    <row r="597" spans="2:5" x14ac:dyDescent="0.25">
      <c r="B597" s="192"/>
      <c r="C597" s="192"/>
      <c r="D597" s="192"/>
      <c r="E597" s="192"/>
    </row>
    <row r="598" spans="2:5" x14ac:dyDescent="0.25">
      <c r="B598" s="192"/>
      <c r="C598" s="192"/>
      <c r="D598" s="192"/>
      <c r="E598" s="192"/>
    </row>
    <row r="599" spans="2:5" x14ac:dyDescent="0.25">
      <c r="B599" s="192"/>
      <c r="C599" s="192"/>
      <c r="D599" s="192"/>
      <c r="E599" s="192"/>
    </row>
    <row r="600" spans="2:5" x14ac:dyDescent="0.25">
      <c r="B600" s="192"/>
      <c r="C600" s="192"/>
      <c r="D600" s="192"/>
      <c r="E600" s="192"/>
    </row>
    <row r="601" spans="2:5" x14ac:dyDescent="0.25">
      <c r="B601" s="192"/>
      <c r="C601" s="192"/>
      <c r="D601" s="192"/>
      <c r="E601" s="192"/>
    </row>
    <row r="602" spans="2:5" x14ac:dyDescent="0.25">
      <c r="B602" s="192"/>
      <c r="C602" s="192"/>
      <c r="D602" s="192"/>
      <c r="E602" s="192"/>
    </row>
    <row r="603" spans="2:5" x14ac:dyDescent="0.25">
      <c r="B603" s="192"/>
      <c r="C603" s="192"/>
      <c r="D603" s="192"/>
      <c r="E603" s="192"/>
    </row>
    <row r="604" spans="2:5" x14ac:dyDescent="0.25">
      <c r="B604" s="192"/>
      <c r="C604" s="192"/>
      <c r="D604" s="192"/>
      <c r="E604" s="192"/>
    </row>
    <row r="605" spans="2:5" x14ac:dyDescent="0.25">
      <c r="B605" s="192"/>
      <c r="C605" s="192"/>
      <c r="D605" s="192"/>
      <c r="E605" s="192"/>
    </row>
    <row r="606" spans="2:5" x14ac:dyDescent="0.25">
      <c r="B606" s="192"/>
      <c r="C606" s="192"/>
      <c r="D606" s="192"/>
      <c r="E606" s="192"/>
    </row>
    <row r="607" spans="2:5" x14ac:dyDescent="0.25">
      <c r="B607" s="192"/>
      <c r="C607" s="192"/>
      <c r="D607" s="192"/>
      <c r="E607" s="192"/>
    </row>
    <row r="608" spans="2:5" x14ac:dyDescent="0.25">
      <c r="B608" s="192"/>
      <c r="C608" s="192"/>
      <c r="D608" s="192"/>
      <c r="E608" s="192"/>
    </row>
    <row r="609" spans="2:5" x14ac:dyDescent="0.25">
      <c r="B609" s="192"/>
      <c r="C609" s="192"/>
      <c r="D609" s="192"/>
      <c r="E609" s="192"/>
    </row>
    <row r="610" spans="2:5" x14ac:dyDescent="0.25">
      <c r="B610" s="192"/>
      <c r="C610" s="192"/>
      <c r="D610" s="192"/>
      <c r="E610" s="192"/>
    </row>
    <row r="611" spans="2:5" x14ac:dyDescent="0.25">
      <c r="B611" s="192"/>
      <c r="C611" s="192"/>
      <c r="D611" s="192"/>
      <c r="E611" s="192"/>
    </row>
    <row r="612" spans="2:5" x14ac:dyDescent="0.25">
      <c r="B612" s="192"/>
      <c r="C612" s="192"/>
      <c r="D612" s="192"/>
      <c r="E612" s="192"/>
    </row>
    <row r="613" spans="2:5" x14ac:dyDescent="0.25">
      <c r="B613" s="192"/>
      <c r="C613" s="192"/>
      <c r="D613" s="192"/>
      <c r="E613" s="192"/>
    </row>
    <row r="614" spans="2:5" x14ac:dyDescent="0.25">
      <c r="B614" s="192"/>
      <c r="C614" s="192"/>
      <c r="D614" s="192"/>
      <c r="E614" s="192"/>
    </row>
    <row r="615" spans="2:5" x14ac:dyDescent="0.25">
      <c r="B615" s="192"/>
      <c r="C615" s="192"/>
      <c r="D615" s="192"/>
      <c r="E615" s="192"/>
    </row>
    <row r="616" spans="2:5" x14ac:dyDescent="0.25">
      <c r="B616" s="192"/>
      <c r="C616" s="192"/>
      <c r="D616" s="192"/>
      <c r="E616" s="192"/>
    </row>
    <row r="617" spans="2:5" x14ac:dyDescent="0.25">
      <c r="B617" s="192"/>
      <c r="C617" s="192"/>
      <c r="D617" s="192"/>
      <c r="E617" s="192"/>
    </row>
    <row r="618" spans="2:5" x14ac:dyDescent="0.25">
      <c r="B618" s="192"/>
      <c r="C618" s="192"/>
      <c r="D618" s="192"/>
      <c r="E618" s="192"/>
    </row>
    <row r="619" spans="2:5" x14ac:dyDescent="0.25">
      <c r="B619" s="192"/>
      <c r="C619" s="192"/>
      <c r="D619" s="192"/>
      <c r="E619" s="192"/>
    </row>
    <row r="620" spans="2:5" x14ac:dyDescent="0.25">
      <c r="B620" s="192"/>
      <c r="C620" s="192"/>
      <c r="D620" s="192"/>
      <c r="E620" s="192"/>
    </row>
    <row r="621" spans="2:5" x14ac:dyDescent="0.25">
      <c r="B621" s="192"/>
      <c r="C621" s="192"/>
      <c r="D621" s="192"/>
      <c r="E621" s="192"/>
    </row>
    <row r="622" spans="2:5" x14ac:dyDescent="0.25">
      <c r="B622" s="192"/>
      <c r="C622" s="192"/>
      <c r="D622" s="192"/>
      <c r="E622" s="192"/>
    </row>
    <row r="623" spans="2:5" x14ac:dyDescent="0.25">
      <c r="B623" s="192"/>
      <c r="C623" s="192"/>
      <c r="D623" s="192"/>
      <c r="E623" s="192"/>
    </row>
    <row r="624" spans="2:5" x14ac:dyDescent="0.25">
      <c r="B624" s="192"/>
      <c r="C624" s="192"/>
      <c r="D624" s="192"/>
      <c r="E624" s="192"/>
    </row>
    <row r="625" spans="2:5" x14ac:dyDescent="0.25">
      <c r="B625" s="192"/>
      <c r="C625" s="192"/>
      <c r="D625" s="192"/>
      <c r="E625" s="192"/>
    </row>
    <row r="626" spans="2:5" x14ac:dyDescent="0.25">
      <c r="B626" s="192"/>
      <c r="C626" s="192"/>
      <c r="D626" s="192"/>
      <c r="E626" s="192"/>
    </row>
    <row r="627" spans="2:5" x14ac:dyDescent="0.25">
      <c r="B627" s="192"/>
      <c r="C627" s="192"/>
      <c r="D627" s="192"/>
      <c r="E627" s="192"/>
    </row>
    <row r="628" spans="2:5" x14ac:dyDescent="0.25">
      <c r="B628" s="192"/>
      <c r="C628" s="192"/>
      <c r="D628" s="192"/>
      <c r="E628" s="192"/>
    </row>
    <row r="629" spans="2:5" x14ac:dyDescent="0.25">
      <c r="B629" s="192"/>
      <c r="C629" s="192"/>
      <c r="D629" s="192"/>
      <c r="E629" s="192"/>
    </row>
    <row r="630" spans="2:5" x14ac:dyDescent="0.25">
      <c r="B630" s="192"/>
      <c r="C630" s="192"/>
      <c r="D630" s="192"/>
      <c r="E630" s="192"/>
    </row>
    <row r="631" spans="2:5" x14ac:dyDescent="0.25">
      <c r="B631" s="192"/>
      <c r="C631" s="192"/>
      <c r="D631" s="192"/>
      <c r="E631" s="192"/>
    </row>
    <row r="632" spans="2:5" x14ac:dyDescent="0.25">
      <c r="B632" s="192"/>
      <c r="C632" s="192"/>
      <c r="D632" s="192"/>
      <c r="E632" s="192"/>
    </row>
    <row r="633" spans="2:5" x14ac:dyDescent="0.25">
      <c r="B633" s="192"/>
      <c r="C633" s="192"/>
      <c r="D633" s="192"/>
      <c r="E633" s="192"/>
    </row>
    <row r="634" spans="2:5" x14ac:dyDescent="0.25">
      <c r="B634" s="192"/>
      <c r="C634" s="192"/>
      <c r="D634" s="192"/>
      <c r="E634" s="192"/>
    </row>
    <row r="635" spans="2:5" x14ac:dyDescent="0.25">
      <c r="B635" s="192"/>
      <c r="C635" s="192"/>
      <c r="D635" s="192"/>
      <c r="E635" s="192"/>
    </row>
    <row r="636" spans="2:5" x14ac:dyDescent="0.25">
      <c r="B636" s="192"/>
      <c r="C636" s="192"/>
      <c r="D636" s="192"/>
      <c r="E636" s="192"/>
    </row>
    <row r="637" spans="2:5" x14ac:dyDescent="0.25">
      <c r="B637" s="192"/>
      <c r="C637" s="192"/>
      <c r="D637" s="192"/>
      <c r="E637" s="192"/>
    </row>
    <row r="638" spans="2:5" x14ac:dyDescent="0.25">
      <c r="B638" s="192"/>
      <c r="C638" s="192"/>
      <c r="D638" s="192"/>
      <c r="E638" s="192"/>
    </row>
    <row r="639" spans="2:5" x14ac:dyDescent="0.25">
      <c r="B639" s="192"/>
      <c r="C639" s="192"/>
      <c r="D639" s="192"/>
      <c r="E639" s="192"/>
    </row>
    <row r="640" spans="2:5" x14ac:dyDescent="0.25">
      <c r="B640" s="192"/>
      <c r="C640" s="192"/>
      <c r="D640" s="192"/>
      <c r="E640" s="192"/>
    </row>
    <row r="641" spans="2:5" x14ac:dyDescent="0.25">
      <c r="B641" s="192"/>
      <c r="C641" s="192"/>
      <c r="D641" s="192"/>
      <c r="E641" s="192"/>
    </row>
    <row r="642" spans="2:5" x14ac:dyDescent="0.25">
      <c r="B642" s="192"/>
      <c r="C642" s="192"/>
      <c r="D642" s="192"/>
      <c r="E642" s="192"/>
    </row>
    <row r="643" spans="2:5" x14ac:dyDescent="0.25">
      <c r="B643" s="192"/>
      <c r="C643" s="192"/>
      <c r="D643" s="192"/>
      <c r="E643" s="192"/>
    </row>
    <row r="644" spans="2:5" x14ac:dyDescent="0.25">
      <c r="B644" s="192"/>
      <c r="C644" s="192"/>
      <c r="D644" s="192"/>
      <c r="E644" s="192"/>
    </row>
    <row r="645" spans="2:5" x14ac:dyDescent="0.25">
      <c r="B645" s="192"/>
      <c r="C645" s="192"/>
      <c r="D645" s="192"/>
      <c r="E645" s="192"/>
    </row>
    <row r="646" spans="2:5" x14ac:dyDescent="0.25">
      <c r="B646" s="192"/>
      <c r="C646" s="192"/>
      <c r="D646" s="192"/>
      <c r="E646" s="192"/>
    </row>
    <row r="647" spans="2:5" x14ac:dyDescent="0.25">
      <c r="B647" s="192"/>
      <c r="C647" s="192"/>
      <c r="D647" s="192"/>
      <c r="E647" s="192"/>
    </row>
    <row r="648" spans="2:5" x14ac:dyDescent="0.25">
      <c r="B648" s="192"/>
      <c r="C648" s="192"/>
      <c r="D648" s="192"/>
      <c r="E648" s="192"/>
    </row>
    <row r="649" spans="2:5" x14ac:dyDescent="0.25">
      <c r="B649" s="192"/>
      <c r="C649" s="192"/>
      <c r="D649" s="192"/>
      <c r="E649" s="192"/>
    </row>
    <row r="650" spans="2:5" x14ac:dyDescent="0.25">
      <c r="B650" s="192"/>
      <c r="C650" s="192"/>
      <c r="D650" s="192"/>
      <c r="E650" s="192"/>
    </row>
    <row r="651" spans="2:5" x14ac:dyDescent="0.25">
      <c r="B651" s="192"/>
      <c r="C651" s="192"/>
      <c r="D651" s="192"/>
      <c r="E651" s="192"/>
    </row>
    <row r="652" spans="2:5" x14ac:dyDescent="0.25">
      <c r="B652" s="192"/>
      <c r="C652" s="192"/>
      <c r="D652" s="192"/>
      <c r="E652" s="192"/>
    </row>
    <row r="653" spans="2:5" x14ac:dyDescent="0.25">
      <c r="B653" s="192"/>
      <c r="C653" s="192"/>
      <c r="D653" s="192"/>
      <c r="E653" s="192"/>
    </row>
    <row r="654" spans="2:5" x14ac:dyDescent="0.25">
      <c r="B654" s="192"/>
      <c r="C654" s="192"/>
      <c r="D654" s="192"/>
      <c r="E654" s="192"/>
    </row>
    <row r="655" spans="2:5" x14ac:dyDescent="0.25">
      <c r="B655" s="192"/>
      <c r="C655" s="192"/>
      <c r="D655" s="192"/>
      <c r="E655" s="192"/>
    </row>
    <row r="656" spans="2:5" x14ac:dyDescent="0.25">
      <c r="B656" s="192"/>
      <c r="C656" s="192"/>
      <c r="D656" s="192"/>
      <c r="E656" s="192"/>
    </row>
    <row r="657" spans="2:5" x14ac:dyDescent="0.25">
      <c r="B657" s="192"/>
      <c r="C657" s="192"/>
      <c r="D657" s="192"/>
      <c r="E657" s="192"/>
    </row>
    <row r="658" spans="2:5" x14ac:dyDescent="0.25">
      <c r="B658" s="192"/>
      <c r="C658" s="192"/>
      <c r="D658" s="192"/>
      <c r="E658" s="192"/>
    </row>
    <row r="659" spans="2:5" x14ac:dyDescent="0.25">
      <c r="B659" s="192"/>
      <c r="C659" s="192"/>
      <c r="D659" s="192"/>
      <c r="E659" s="192"/>
    </row>
    <row r="660" spans="2:5" x14ac:dyDescent="0.25">
      <c r="B660" s="192"/>
      <c r="C660" s="192"/>
      <c r="D660" s="192"/>
      <c r="E660" s="192"/>
    </row>
    <row r="661" spans="2:5" x14ac:dyDescent="0.25">
      <c r="B661" s="192"/>
      <c r="C661" s="192"/>
      <c r="D661" s="192"/>
      <c r="E661" s="192"/>
    </row>
    <row r="662" spans="2:5" x14ac:dyDescent="0.25">
      <c r="B662" s="192"/>
      <c r="C662" s="192"/>
      <c r="D662" s="192"/>
      <c r="E662" s="192"/>
    </row>
    <row r="663" spans="2:5" x14ac:dyDescent="0.25">
      <c r="B663" s="192"/>
      <c r="C663" s="192"/>
      <c r="D663" s="192"/>
      <c r="E663" s="192"/>
    </row>
    <row r="664" spans="2:5" x14ac:dyDescent="0.25">
      <c r="B664" s="192"/>
      <c r="C664" s="192"/>
      <c r="D664" s="192"/>
      <c r="E664" s="192"/>
    </row>
    <row r="665" spans="2:5" x14ac:dyDescent="0.25">
      <c r="B665" s="192"/>
      <c r="C665" s="192"/>
      <c r="D665" s="192"/>
      <c r="E665" s="192"/>
    </row>
    <row r="666" spans="2:5" x14ac:dyDescent="0.25">
      <c r="B666" s="192"/>
      <c r="C666" s="192"/>
      <c r="D666" s="192"/>
      <c r="E666" s="192"/>
    </row>
    <row r="667" spans="2:5" x14ac:dyDescent="0.25">
      <c r="B667" s="192"/>
      <c r="C667" s="192"/>
      <c r="D667" s="192"/>
      <c r="E667" s="192"/>
    </row>
    <row r="668" spans="2:5" x14ac:dyDescent="0.25">
      <c r="B668" s="192"/>
      <c r="C668" s="192"/>
      <c r="D668" s="192"/>
      <c r="E668" s="192"/>
    </row>
    <row r="669" spans="2:5" x14ac:dyDescent="0.25">
      <c r="B669" s="192"/>
      <c r="C669" s="192"/>
      <c r="D669" s="192"/>
      <c r="E669" s="192"/>
    </row>
    <row r="670" spans="2:5" x14ac:dyDescent="0.25">
      <c r="B670" s="192"/>
      <c r="C670" s="192"/>
      <c r="D670" s="192"/>
      <c r="E670" s="192"/>
    </row>
    <row r="671" spans="2:5" x14ac:dyDescent="0.25">
      <c r="B671" s="192"/>
      <c r="C671" s="192"/>
      <c r="D671" s="192"/>
      <c r="E671" s="192"/>
    </row>
    <row r="672" spans="2:5" x14ac:dyDescent="0.25">
      <c r="B672" s="192"/>
      <c r="C672" s="192"/>
      <c r="D672" s="192"/>
      <c r="E672" s="192"/>
    </row>
    <row r="673" spans="2:5" x14ac:dyDescent="0.25">
      <c r="B673" s="192"/>
      <c r="C673" s="192"/>
      <c r="D673" s="192"/>
      <c r="E673" s="192"/>
    </row>
    <row r="674" spans="2:5" x14ac:dyDescent="0.25">
      <c r="B674" s="192"/>
      <c r="C674" s="192"/>
      <c r="D674" s="192"/>
      <c r="E674" s="192"/>
    </row>
    <row r="675" spans="2:5" x14ac:dyDescent="0.25">
      <c r="B675" s="192"/>
      <c r="C675" s="192"/>
      <c r="D675" s="192"/>
      <c r="E675" s="192"/>
    </row>
    <row r="676" spans="2:5" x14ac:dyDescent="0.25">
      <c r="B676" s="192"/>
      <c r="C676" s="192"/>
      <c r="D676" s="192"/>
      <c r="E676" s="192"/>
    </row>
    <row r="677" spans="2:5" x14ac:dyDescent="0.25">
      <c r="B677" s="192"/>
      <c r="C677" s="192"/>
      <c r="D677" s="192"/>
      <c r="E677" s="192"/>
    </row>
    <row r="678" spans="2:5" x14ac:dyDescent="0.25">
      <c r="B678" s="192"/>
      <c r="C678" s="192"/>
      <c r="D678" s="192"/>
      <c r="E678" s="192"/>
    </row>
    <row r="679" spans="2:5" x14ac:dyDescent="0.25">
      <c r="B679" s="192"/>
      <c r="C679" s="192"/>
      <c r="D679" s="192"/>
      <c r="E679" s="192"/>
    </row>
    <row r="680" spans="2:5" x14ac:dyDescent="0.25">
      <c r="B680" s="192"/>
      <c r="C680" s="192"/>
      <c r="D680" s="192"/>
      <c r="E680" s="192"/>
    </row>
    <row r="681" spans="2:5" x14ac:dyDescent="0.25">
      <c r="B681" s="192"/>
      <c r="C681" s="192"/>
      <c r="D681" s="192"/>
      <c r="E681" s="192"/>
    </row>
    <row r="682" spans="2:5" x14ac:dyDescent="0.25">
      <c r="B682" s="192"/>
      <c r="C682" s="192"/>
      <c r="D682" s="192"/>
      <c r="E682" s="192"/>
    </row>
    <row r="683" spans="2:5" x14ac:dyDescent="0.25">
      <c r="B683" s="192"/>
      <c r="C683" s="192"/>
      <c r="D683" s="192"/>
      <c r="E683" s="192"/>
    </row>
    <row r="684" spans="2:5" x14ac:dyDescent="0.25">
      <c r="B684" s="192"/>
      <c r="C684" s="192"/>
      <c r="D684" s="192"/>
      <c r="E684" s="192"/>
    </row>
    <row r="685" spans="2:5" x14ac:dyDescent="0.25">
      <c r="B685" s="192"/>
      <c r="C685" s="192"/>
      <c r="D685" s="192"/>
      <c r="E685" s="192"/>
    </row>
    <row r="686" spans="2:5" x14ac:dyDescent="0.25">
      <c r="B686" s="192"/>
      <c r="C686" s="192"/>
      <c r="D686" s="192"/>
      <c r="E686" s="192"/>
    </row>
    <row r="687" spans="2:5" x14ac:dyDescent="0.25">
      <c r="B687" s="192"/>
      <c r="C687" s="192"/>
      <c r="D687" s="192"/>
      <c r="E687" s="192"/>
    </row>
    <row r="688" spans="2:5" x14ac:dyDescent="0.25">
      <c r="B688" s="192"/>
      <c r="C688" s="192"/>
      <c r="D688" s="192"/>
      <c r="E688" s="192"/>
    </row>
    <row r="689" spans="2:5" x14ac:dyDescent="0.25">
      <c r="B689" s="192"/>
      <c r="C689" s="192"/>
      <c r="D689" s="192"/>
      <c r="E689" s="192"/>
    </row>
    <row r="690" spans="2:5" x14ac:dyDescent="0.25">
      <c r="B690" s="192"/>
      <c r="C690" s="192"/>
      <c r="D690" s="192"/>
      <c r="E690" s="192"/>
    </row>
    <row r="691" spans="2:5" x14ac:dyDescent="0.25">
      <c r="B691" s="192"/>
      <c r="C691" s="192"/>
      <c r="D691" s="192"/>
      <c r="E691" s="192"/>
    </row>
    <row r="692" spans="2:5" x14ac:dyDescent="0.25">
      <c r="B692" s="192"/>
      <c r="C692" s="192"/>
      <c r="D692" s="192"/>
      <c r="E692" s="192"/>
    </row>
    <row r="693" spans="2:5" x14ac:dyDescent="0.25">
      <c r="B693" s="192"/>
      <c r="C693" s="192"/>
      <c r="D693" s="192"/>
      <c r="E693" s="192"/>
    </row>
    <row r="694" spans="2:5" x14ac:dyDescent="0.25">
      <c r="B694" s="192"/>
      <c r="C694" s="192"/>
      <c r="D694" s="192"/>
      <c r="E694" s="192"/>
    </row>
    <row r="695" spans="2:5" x14ac:dyDescent="0.25">
      <c r="B695" s="192"/>
      <c r="C695" s="192"/>
      <c r="D695" s="192"/>
      <c r="E695" s="192"/>
    </row>
    <row r="696" spans="2:5" x14ac:dyDescent="0.25">
      <c r="B696" s="192"/>
      <c r="C696" s="192"/>
      <c r="D696" s="192"/>
      <c r="E696" s="192"/>
    </row>
    <row r="697" spans="2:5" x14ac:dyDescent="0.25">
      <c r="B697" s="192"/>
      <c r="C697" s="192"/>
      <c r="D697" s="192"/>
      <c r="E697" s="192"/>
    </row>
    <row r="698" spans="2:5" x14ac:dyDescent="0.25">
      <c r="B698" s="192"/>
      <c r="C698" s="192"/>
      <c r="D698" s="192"/>
      <c r="E698" s="192"/>
    </row>
    <row r="699" spans="2:5" x14ac:dyDescent="0.25">
      <c r="B699" s="192"/>
      <c r="C699" s="192"/>
      <c r="D699" s="192"/>
      <c r="E699" s="192"/>
    </row>
    <row r="700" spans="2:5" x14ac:dyDescent="0.25">
      <c r="B700" s="192"/>
      <c r="C700" s="192"/>
      <c r="D700" s="192"/>
      <c r="E700" s="192"/>
    </row>
    <row r="701" spans="2:5" x14ac:dyDescent="0.25">
      <c r="B701" s="192"/>
      <c r="C701" s="192"/>
      <c r="D701" s="192"/>
      <c r="E701" s="192"/>
    </row>
    <row r="702" spans="2:5" x14ac:dyDescent="0.25">
      <c r="B702" s="192"/>
      <c r="C702" s="192"/>
      <c r="D702" s="192"/>
      <c r="E702" s="192"/>
    </row>
    <row r="703" spans="2:5" x14ac:dyDescent="0.25">
      <c r="B703" s="192"/>
      <c r="C703" s="192"/>
      <c r="D703" s="192"/>
      <c r="E703" s="192"/>
    </row>
    <row r="704" spans="2:5" x14ac:dyDescent="0.25">
      <c r="B704" s="192"/>
      <c r="C704" s="192"/>
      <c r="D704" s="192"/>
      <c r="E704" s="192"/>
    </row>
    <row r="705" spans="2:5" x14ac:dyDescent="0.25">
      <c r="B705" s="192"/>
      <c r="C705" s="192"/>
      <c r="D705" s="192"/>
      <c r="E705" s="192"/>
    </row>
    <row r="706" spans="2:5" x14ac:dyDescent="0.25">
      <c r="B706" s="192"/>
      <c r="C706" s="192"/>
      <c r="D706" s="192"/>
      <c r="E706" s="192"/>
    </row>
    <row r="707" spans="2:5" x14ac:dyDescent="0.25">
      <c r="B707" s="192"/>
      <c r="C707" s="192"/>
      <c r="D707" s="192"/>
      <c r="E707" s="192"/>
    </row>
    <row r="708" spans="2:5" x14ac:dyDescent="0.25">
      <c r="B708" s="192"/>
      <c r="C708" s="192"/>
      <c r="D708" s="192"/>
      <c r="E708" s="192"/>
    </row>
    <row r="709" spans="2:5" x14ac:dyDescent="0.25">
      <c r="B709" s="192"/>
      <c r="C709" s="192"/>
      <c r="D709" s="192"/>
      <c r="E709" s="192"/>
    </row>
    <row r="710" spans="2:5" x14ac:dyDescent="0.25">
      <c r="B710" s="192"/>
      <c r="C710" s="192"/>
      <c r="D710" s="192"/>
      <c r="E710" s="192"/>
    </row>
    <row r="711" spans="2:5" x14ac:dyDescent="0.25">
      <c r="B711" s="192"/>
      <c r="C711" s="192"/>
      <c r="D711" s="192"/>
      <c r="E711" s="192"/>
    </row>
    <row r="712" spans="2:5" x14ac:dyDescent="0.25">
      <c r="B712" s="192"/>
      <c r="C712" s="192"/>
      <c r="D712" s="192"/>
      <c r="E712" s="192"/>
    </row>
    <row r="713" spans="2:5" x14ac:dyDescent="0.25">
      <c r="B713" s="192"/>
      <c r="C713" s="192"/>
      <c r="D713" s="192"/>
      <c r="E713" s="192"/>
    </row>
    <row r="714" spans="2:5" x14ac:dyDescent="0.25">
      <c r="B714" s="192"/>
      <c r="C714" s="192"/>
      <c r="D714" s="192"/>
      <c r="E714" s="192"/>
    </row>
    <row r="715" spans="2:5" x14ac:dyDescent="0.25">
      <c r="B715" s="192"/>
      <c r="C715" s="192"/>
      <c r="D715" s="192"/>
      <c r="E715" s="192"/>
    </row>
    <row r="716" spans="2:5" x14ac:dyDescent="0.25">
      <c r="B716" s="192"/>
      <c r="C716" s="192"/>
      <c r="D716" s="192"/>
      <c r="E716" s="192"/>
    </row>
    <row r="717" spans="2:5" x14ac:dyDescent="0.25">
      <c r="B717" s="192"/>
      <c r="C717" s="192"/>
      <c r="D717" s="192"/>
      <c r="E717" s="192"/>
    </row>
    <row r="718" spans="2:5" x14ac:dyDescent="0.25">
      <c r="B718" s="192"/>
      <c r="C718" s="192"/>
      <c r="D718" s="192"/>
      <c r="E718" s="192"/>
    </row>
    <row r="719" spans="2:5" x14ac:dyDescent="0.25">
      <c r="B719" s="192"/>
      <c r="C719" s="192"/>
      <c r="D719" s="192"/>
      <c r="E719" s="192"/>
    </row>
    <row r="720" spans="2:5" x14ac:dyDescent="0.25">
      <c r="B720" s="192"/>
      <c r="C720" s="192"/>
      <c r="D720" s="192"/>
      <c r="E720" s="192"/>
    </row>
    <row r="721" spans="2:5" x14ac:dyDescent="0.25">
      <c r="B721" s="192"/>
      <c r="C721" s="192"/>
      <c r="D721" s="192"/>
      <c r="E721" s="192"/>
    </row>
    <row r="722" spans="2:5" x14ac:dyDescent="0.25">
      <c r="B722" s="192"/>
      <c r="C722" s="192"/>
      <c r="D722" s="192"/>
      <c r="E722" s="192"/>
    </row>
    <row r="723" spans="2:5" x14ac:dyDescent="0.25">
      <c r="B723" s="192"/>
      <c r="C723" s="192"/>
      <c r="D723" s="192"/>
      <c r="E723" s="192"/>
    </row>
    <row r="724" spans="2:5" x14ac:dyDescent="0.25">
      <c r="B724" s="192"/>
      <c r="C724" s="192"/>
      <c r="D724" s="192"/>
      <c r="E724" s="192"/>
    </row>
    <row r="725" spans="2:5" x14ac:dyDescent="0.25">
      <c r="B725" s="192"/>
      <c r="C725" s="192"/>
      <c r="D725" s="192"/>
      <c r="E725" s="192"/>
    </row>
    <row r="726" spans="2:5" x14ac:dyDescent="0.25">
      <c r="B726" s="192"/>
      <c r="C726" s="192"/>
      <c r="D726" s="192"/>
      <c r="E726" s="192"/>
    </row>
    <row r="727" spans="2:5" x14ac:dyDescent="0.25">
      <c r="B727" s="192"/>
      <c r="C727" s="192"/>
      <c r="D727" s="192"/>
      <c r="E727" s="192"/>
    </row>
    <row r="728" spans="2:5" x14ac:dyDescent="0.25">
      <c r="B728" s="192"/>
      <c r="C728" s="192"/>
      <c r="D728" s="192"/>
      <c r="E728" s="192"/>
    </row>
    <row r="729" spans="2:5" x14ac:dyDescent="0.25">
      <c r="B729" s="192"/>
      <c r="C729" s="192"/>
      <c r="D729" s="192"/>
      <c r="E729" s="192"/>
    </row>
    <row r="730" spans="2:5" x14ac:dyDescent="0.25">
      <c r="B730" s="192"/>
      <c r="C730" s="192"/>
      <c r="D730" s="192"/>
      <c r="E730" s="192"/>
    </row>
    <row r="731" spans="2:5" x14ac:dyDescent="0.25">
      <c r="B731" s="192"/>
      <c r="C731" s="192"/>
      <c r="D731" s="192"/>
      <c r="E731" s="192"/>
    </row>
    <row r="732" spans="2:5" x14ac:dyDescent="0.25">
      <c r="B732" s="192"/>
      <c r="C732" s="192"/>
      <c r="D732" s="192"/>
      <c r="E732" s="192"/>
    </row>
    <row r="733" spans="2:5" x14ac:dyDescent="0.25">
      <c r="B733" s="192"/>
      <c r="C733" s="192"/>
      <c r="D733" s="192"/>
      <c r="E733" s="192"/>
    </row>
    <row r="734" spans="2:5" x14ac:dyDescent="0.25">
      <c r="B734" s="192"/>
      <c r="C734" s="192"/>
      <c r="D734" s="192"/>
      <c r="E734" s="192"/>
    </row>
    <row r="735" spans="2:5" x14ac:dyDescent="0.25">
      <c r="B735" s="192"/>
      <c r="C735" s="192"/>
      <c r="D735" s="192"/>
      <c r="E735" s="192"/>
    </row>
    <row r="736" spans="2:5" x14ac:dyDescent="0.25">
      <c r="B736" s="192"/>
      <c r="C736" s="192"/>
      <c r="D736" s="192"/>
      <c r="E736" s="192"/>
    </row>
    <row r="737" spans="2:5" x14ac:dyDescent="0.25">
      <c r="B737" s="192"/>
      <c r="C737" s="192"/>
      <c r="D737" s="192"/>
      <c r="E737" s="192"/>
    </row>
    <row r="738" spans="2:5" x14ac:dyDescent="0.25">
      <c r="B738" s="192"/>
      <c r="C738" s="192"/>
      <c r="D738" s="192"/>
      <c r="E738" s="192"/>
    </row>
    <row r="739" spans="2:5" x14ac:dyDescent="0.25">
      <c r="B739" s="192"/>
      <c r="C739" s="192"/>
      <c r="D739" s="192"/>
      <c r="E739" s="192"/>
    </row>
    <row r="740" spans="2:5" x14ac:dyDescent="0.25">
      <c r="B740" s="192"/>
      <c r="C740" s="192"/>
      <c r="D740" s="192"/>
      <c r="E740" s="192"/>
    </row>
    <row r="741" spans="2:5" x14ac:dyDescent="0.25">
      <c r="B741" s="192"/>
      <c r="C741" s="192"/>
      <c r="D741" s="192"/>
      <c r="E741" s="192"/>
    </row>
    <row r="742" spans="2:5" x14ac:dyDescent="0.25">
      <c r="B742" s="192"/>
      <c r="C742" s="192"/>
      <c r="D742" s="192"/>
      <c r="E742" s="192"/>
    </row>
    <row r="743" spans="2:5" x14ac:dyDescent="0.25">
      <c r="B743" s="192"/>
      <c r="C743" s="192"/>
      <c r="D743" s="192"/>
      <c r="E743" s="192"/>
    </row>
    <row r="744" spans="2:5" x14ac:dyDescent="0.25">
      <c r="B744" s="192"/>
      <c r="C744" s="192"/>
      <c r="D744" s="192"/>
      <c r="E744" s="192"/>
    </row>
    <row r="745" spans="2:5" x14ac:dyDescent="0.25">
      <c r="B745" s="192"/>
      <c r="C745" s="192"/>
      <c r="D745" s="192"/>
      <c r="E745" s="192"/>
    </row>
    <row r="746" spans="2:5" x14ac:dyDescent="0.25">
      <c r="B746" s="192"/>
      <c r="C746" s="192"/>
      <c r="D746" s="192"/>
      <c r="E746" s="192"/>
    </row>
    <row r="747" spans="2:5" x14ac:dyDescent="0.25">
      <c r="B747" s="192"/>
      <c r="C747" s="192"/>
      <c r="D747" s="192"/>
      <c r="E747" s="192"/>
    </row>
    <row r="748" spans="2:5" x14ac:dyDescent="0.25">
      <c r="B748" s="192"/>
      <c r="C748" s="192"/>
      <c r="D748" s="192"/>
      <c r="E748" s="192"/>
    </row>
    <row r="749" spans="2:5" x14ac:dyDescent="0.25">
      <c r="B749" s="192"/>
      <c r="C749" s="192"/>
      <c r="D749" s="192"/>
      <c r="E749" s="192"/>
    </row>
    <row r="750" spans="2:5" x14ac:dyDescent="0.25">
      <c r="B750" s="192"/>
      <c r="C750" s="192"/>
      <c r="D750" s="192"/>
      <c r="E750" s="192"/>
    </row>
    <row r="751" spans="2:5" x14ac:dyDescent="0.25">
      <c r="B751" s="192"/>
      <c r="C751" s="192"/>
      <c r="D751" s="192"/>
      <c r="E751" s="192"/>
    </row>
    <row r="752" spans="2:5" x14ac:dyDescent="0.25">
      <c r="B752" s="192"/>
      <c r="C752" s="192"/>
      <c r="D752" s="192"/>
      <c r="E752" s="192"/>
    </row>
    <row r="753" spans="2:5" x14ac:dyDescent="0.25">
      <c r="B753" s="192"/>
      <c r="C753" s="192"/>
      <c r="D753" s="192"/>
      <c r="E753" s="192"/>
    </row>
    <row r="754" spans="2:5" x14ac:dyDescent="0.25">
      <c r="B754" s="192"/>
      <c r="C754" s="192"/>
      <c r="D754" s="192"/>
      <c r="E754" s="192"/>
    </row>
    <row r="755" spans="2:5" x14ac:dyDescent="0.25">
      <c r="B755" s="192"/>
      <c r="C755" s="192"/>
      <c r="D755" s="192"/>
      <c r="E755" s="192"/>
    </row>
    <row r="756" spans="2:5" x14ac:dyDescent="0.25">
      <c r="B756" s="192"/>
      <c r="C756" s="192"/>
      <c r="D756" s="192"/>
      <c r="E756" s="192"/>
    </row>
    <row r="757" spans="2:5" x14ac:dyDescent="0.25">
      <c r="B757" s="192"/>
      <c r="C757" s="192"/>
      <c r="D757" s="192"/>
      <c r="E757" s="192"/>
    </row>
    <row r="758" spans="2:5" x14ac:dyDescent="0.25">
      <c r="B758" s="192"/>
      <c r="C758" s="192"/>
      <c r="D758" s="192"/>
      <c r="E758" s="192"/>
    </row>
    <row r="759" spans="2:5" x14ac:dyDescent="0.25">
      <c r="B759" s="192"/>
      <c r="C759" s="192"/>
      <c r="D759" s="192"/>
      <c r="E759" s="192"/>
    </row>
    <row r="760" spans="2:5" x14ac:dyDescent="0.25">
      <c r="B760" s="192"/>
      <c r="C760" s="192"/>
      <c r="D760" s="192"/>
      <c r="E760" s="192"/>
    </row>
    <row r="761" spans="2:5" x14ac:dyDescent="0.25">
      <c r="B761" s="192"/>
      <c r="C761" s="192"/>
      <c r="D761" s="192"/>
      <c r="E761" s="192"/>
    </row>
    <row r="762" spans="2:5" x14ac:dyDescent="0.25">
      <c r="B762" s="192"/>
      <c r="C762" s="192"/>
      <c r="D762" s="192"/>
      <c r="E762" s="192"/>
    </row>
    <row r="763" spans="2:5" x14ac:dyDescent="0.25">
      <c r="B763" s="192"/>
      <c r="C763" s="192"/>
      <c r="D763" s="192"/>
      <c r="E763" s="192"/>
    </row>
    <row r="764" spans="2:5" x14ac:dyDescent="0.25">
      <c r="B764" s="192"/>
      <c r="C764" s="192"/>
      <c r="D764" s="192"/>
      <c r="E764" s="192"/>
    </row>
    <row r="765" spans="2:5" x14ac:dyDescent="0.25">
      <c r="B765" s="192"/>
      <c r="C765" s="192"/>
      <c r="D765" s="192"/>
      <c r="E765" s="192"/>
    </row>
    <row r="766" spans="2:5" x14ac:dyDescent="0.25">
      <c r="B766" s="192"/>
      <c r="C766" s="192"/>
      <c r="D766" s="192"/>
      <c r="E766" s="192"/>
    </row>
    <row r="767" spans="2:5" x14ac:dyDescent="0.25">
      <c r="B767" s="192"/>
      <c r="C767" s="192"/>
      <c r="D767" s="192"/>
      <c r="E767" s="192"/>
    </row>
    <row r="768" spans="2:5" x14ac:dyDescent="0.25">
      <c r="B768" s="192"/>
      <c r="C768" s="192"/>
      <c r="D768" s="192"/>
      <c r="E768" s="192"/>
    </row>
    <row r="769" spans="2:5" x14ac:dyDescent="0.25">
      <c r="B769" s="192"/>
      <c r="C769" s="192"/>
      <c r="D769" s="192"/>
      <c r="E769" s="192"/>
    </row>
    <row r="770" spans="2:5" x14ac:dyDescent="0.25">
      <c r="B770" s="192"/>
      <c r="C770" s="192"/>
      <c r="D770" s="192"/>
      <c r="E770" s="192"/>
    </row>
    <row r="771" spans="2:5" x14ac:dyDescent="0.25">
      <c r="B771" s="192"/>
      <c r="C771" s="192"/>
      <c r="D771" s="192"/>
      <c r="E771" s="192"/>
    </row>
    <row r="772" spans="2:5" x14ac:dyDescent="0.25">
      <c r="B772" s="192"/>
      <c r="C772" s="192"/>
      <c r="D772" s="192"/>
      <c r="E772" s="192"/>
    </row>
    <row r="773" spans="2:5" x14ac:dyDescent="0.25">
      <c r="B773" s="192"/>
      <c r="C773" s="192"/>
      <c r="D773" s="192"/>
      <c r="E773" s="192"/>
    </row>
    <row r="774" spans="2:5" x14ac:dyDescent="0.25">
      <c r="B774" s="192"/>
      <c r="C774" s="192"/>
      <c r="D774" s="192"/>
      <c r="E774" s="192"/>
    </row>
    <row r="775" spans="2:5" x14ac:dyDescent="0.25">
      <c r="B775" s="192"/>
      <c r="C775" s="192"/>
      <c r="D775" s="192"/>
      <c r="E775" s="192"/>
    </row>
    <row r="776" spans="2:5" x14ac:dyDescent="0.25">
      <c r="B776" s="192"/>
      <c r="C776" s="192"/>
      <c r="D776" s="192"/>
      <c r="E776" s="192"/>
    </row>
    <row r="777" spans="2:5" x14ac:dyDescent="0.25">
      <c r="B777" s="192"/>
      <c r="C777" s="192"/>
      <c r="D777" s="192"/>
      <c r="E777" s="192"/>
    </row>
    <row r="778" spans="2:5" x14ac:dyDescent="0.25">
      <c r="B778" s="192"/>
      <c r="C778" s="192"/>
      <c r="D778" s="192"/>
      <c r="E778" s="192"/>
    </row>
    <row r="779" spans="2:5" x14ac:dyDescent="0.25">
      <c r="B779" s="192"/>
      <c r="C779" s="192"/>
      <c r="D779" s="192"/>
      <c r="E779" s="192"/>
    </row>
    <row r="780" spans="2:5" x14ac:dyDescent="0.25">
      <c r="B780" s="192"/>
      <c r="C780" s="192"/>
      <c r="D780" s="192"/>
      <c r="E780" s="192"/>
    </row>
    <row r="781" spans="2:5" x14ac:dyDescent="0.25">
      <c r="B781" s="192"/>
      <c r="C781" s="192"/>
      <c r="D781" s="192"/>
      <c r="E781" s="192"/>
    </row>
    <row r="782" spans="2:5" x14ac:dyDescent="0.25">
      <c r="B782" s="192"/>
      <c r="C782" s="192"/>
      <c r="D782" s="192"/>
      <c r="E782" s="192"/>
    </row>
    <row r="783" spans="2:5" x14ac:dyDescent="0.25">
      <c r="B783" s="192"/>
      <c r="C783" s="192"/>
      <c r="D783" s="192"/>
      <c r="E783" s="192"/>
    </row>
    <row r="784" spans="2:5" x14ac:dyDescent="0.25">
      <c r="B784" s="192"/>
      <c r="C784" s="192"/>
      <c r="D784" s="192"/>
      <c r="E784" s="192"/>
    </row>
    <row r="785" spans="2:5" x14ac:dyDescent="0.25">
      <c r="B785" s="192"/>
      <c r="C785" s="192"/>
      <c r="D785" s="192"/>
      <c r="E785" s="192"/>
    </row>
    <row r="786" spans="2:5" x14ac:dyDescent="0.25">
      <c r="B786" s="192"/>
      <c r="C786" s="192"/>
      <c r="D786" s="192"/>
      <c r="E786" s="192"/>
    </row>
    <row r="787" spans="2:5" x14ac:dyDescent="0.25">
      <c r="B787" s="192"/>
      <c r="C787" s="192"/>
      <c r="D787" s="192"/>
      <c r="E787" s="192"/>
    </row>
    <row r="788" spans="2:5" x14ac:dyDescent="0.25">
      <c r="B788" s="192"/>
      <c r="C788" s="192"/>
      <c r="D788" s="192"/>
      <c r="E788" s="192"/>
    </row>
    <row r="789" spans="2:5" x14ac:dyDescent="0.25">
      <c r="B789" s="192"/>
      <c r="C789" s="192"/>
      <c r="D789" s="192"/>
      <c r="E789" s="192"/>
    </row>
    <row r="790" spans="2:5" x14ac:dyDescent="0.25">
      <c r="B790" s="192"/>
      <c r="C790" s="192"/>
      <c r="D790" s="192"/>
      <c r="E790" s="192"/>
    </row>
    <row r="791" spans="2:5" x14ac:dyDescent="0.25">
      <c r="B791" s="192"/>
      <c r="C791" s="192"/>
      <c r="D791" s="192"/>
      <c r="E791" s="192"/>
    </row>
    <row r="792" spans="2:5" x14ac:dyDescent="0.25">
      <c r="B792" s="192"/>
      <c r="C792" s="192"/>
      <c r="D792" s="192"/>
      <c r="E792" s="192"/>
    </row>
    <row r="793" spans="2:5" x14ac:dyDescent="0.25">
      <c r="B793" s="192"/>
      <c r="C793" s="192"/>
      <c r="D793" s="192"/>
      <c r="E793" s="192"/>
    </row>
    <row r="794" spans="2:5" x14ac:dyDescent="0.25">
      <c r="B794" s="192"/>
      <c r="C794" s="192"/>
      <c r="D794" s="192"/>
      <c r="E794" s="192"/>
    </row>
    <row r="795" spans="2:5" x14ac:dyDescent="0.25">
      <c r="B795" s="192"/>
      <c r="C795" s="192"/>
      <c r="D795" s="192"/>
      <c r="E795" s="192"/>
    </row>
    <row r="796" spans="2:5" x14ac:dyDescent="0.25">
      <c r="B796" s="192"/>
      <c r="C796" s="192"/>
      <c r="D796" s="192"/>
      <c r="E796" s="192"/>
    </row>
    <row r="797" spans="2:5" x14ac:dyDescent="0.25">
      <c r="B797" s="192"/>
      <c r="C797" s="192"/>
      <c r="D797" s="192"/>
      <c r="E797" s="192"/>
    </row>
    <row r="798" spans="2:5" x14ac:dyDescent="0.25">
      <c r="B798" s="192"/>
      <c r="C798" s="192"/>
      <c r="D798" s="192"/>
      <c r="E798" s="192"/>
    </row>
    <row r="799" spans="2:5" x14ac:dyDescent="0.25">
      <c r="B799" s="192"/>
      <c r="C799" s="192"/>
      <c r="D799" s="192"/>
      <c r="E799" s="192"/>
    </row>
    <row r="800" spans="2:5" x14ac:dyDescent="0.25">
      <c r="B800" s="192"/>
      <c r="C800" s="192"/>
      <c r="D800" s="192"/>
      <c r="E800" s="192"/>
    </row>
    <row r="801" spans="2:5" x14ac:dyDescent="0.25">
      <c r="B801" s="192"/>
      <c r="C801" s="192"/>
      <c r="D801" s="192"/>
      <c r="E801" s="192"/>
    </row>
    <row r="802" spans="2:5" x14ac:dyDescent="0.25">
      <c r="B802" s="192"/>
      <c r="C802" s="192"/>
      <c r="D802" s="192"/>
      <c r="E802" s="192"/>
    </row>
    <row r="803" spans="2:5" x14ac:dyDescent="0.25">
      <c r="B803" s="192"/>
      <c r="C803" s="192"/>
      <c r="D803" s="192"/>
      <c r="E803" s="192"/>
    </row>
    <row r="804" spans="2:5" x14ac:dyDescent="0.25">
      <c r="B804" s="192"/>
      <c r="C804" s="192"/>
      <c r="D804" s="192"/>
      <c r="E804" s="192"/>
    </row>
    <row r="805" spans="2:5" x14ac:dyDescent="0.25">
      <c r="B805" s="192"/>
      <c r="C805" s="192"/>
      <c r="D805" s="192"/>
      <c r="E805" s="192"/>
    </row>
    <row r="806" spans="2:5" x14ac:dyDescent="0.25">
      <c r="B806" s="192"/>
      <c r="C806" s="192"/>
      <c r="D806" s="192"/>
      <c r="E806" s="192"/>
    </row>
    <row r="807" spans="2:5" x14ac:dyDescent="0.25">
      <c r="B807" s="192"/>
      <c r="C807" s="192"/>
      <c r="D807" s="192"/>
      <c r="E807" s="192"/>
    </row>
    <row r="808" spans="2:5" x14ac:dyDescent="0.25">
      <c r="B808" s="192"/>
      <c r="C808" s="192"/>
      <c r="D808" s="192"/>
      <c r="E808" s="192"/>
    </row>
    <row r="809" spans="2:5" x14ac:dyDescent="0.25">
      <c r="B809" s="192"/>
      <c r="C809" s="192"/>
      <c r="D809" s="192"/>
      <c r="E809" s="192"/>
    </row>
    <row r="810" spans="2:5" x14ac:dyDescent="0.25">
      <c r="B810" s="192"/>
      <c r="C810" s="192"/>
      <c r="D810" s="192"/>
      <c r="E810" s="192"/>
    </row>
    <row r="811" spans="2:5" x14ac:dyDescent="0.25">
      <c r="B811" s="192"/>
      <c r="C811" s="192"/>
      <c r="D811" s="192"/>
      <c r="E811" s="192"/>
    </row>
    <row r="812" spans="2:5" x14ac:dyDescent="0.25">
      <c r="B812" s="192"/>
      <c r="C812" s="192"/>
      <c r="D812" s="192"/>
      <c r="E812" s="192"/>
    </row>
    <row r="813" spans="2:5" x14ac:dyDescent="0.25">
      <c r="B813" s="192"/>
      <c r="C813" s="192"/>
      <c r="D813" s="192"/>
      <c r="E813" s="192"/>
    </row>
    <row r="814" spans="2:5" x14ac:dyDescent="0.25">
      <c r="B814" s="192"/>
      <c r="C814" s="192"/>
      <c r="D814" s="192"/>
      <c r="E814" s="192"/>
    </row>
    <row r="815" spans="2:5" x14ac:dyDescent="0.25">
      <c r="B815" s="192"/>
      <c r="C815" s="192"/>
      <c r="D815" s="192"/>
      <c r="E815" s="192"/>
    </row>
    <row r="816" spans="2:5" x14ac:dyDescent="0.25">
      <c r="B816" s="192"/>
      <c r="C816" s="192"/>
      <c r="D816" s="192"/>
      <c r="E816" s="192"/>
    </row>
    <row r="817" spans="2:5" x14ac:dyDescent="0.25">
      <c r="B817" s="192"/>
      <c r="C817" s="192"/>
      <c r="D817" s="192"/>
      <c r="E817" s="192"/>
    </row>
    <row r="818" spans="2:5" x14ac:dyDescent="0.25">
      <c r="B818" s="192"/>
      <c r="C818" s="192"/>
      <c r="D818" s="192"/>
      <c r="E818" s="192"/>
    </row>
    <row r="819" spans="2:5" x14ac:dyDescent="0.25">
      <c r="B819" s="192"/>
      <c r="C819" s="192"/>
      <c r="D819" s="192"/>
      <c r="E819" s="192"/>
    </row>
    <row r="820" spans="2:5" x14ac:dyDescent="0.25">
      <c r="B820" s="192"/>
      <c r="C820" s="192"/>
      <c r="D820" s="192"/>
      <c r="E820" s="192"/>
    </row>
    <row r="821" spans="2:5" x14ac:dyDescent="0.25">
      <c r="B821" s="192"/>
      <c r="C821" s="192"/>
      <c r="D821" s="192"/>
      <c r="E821" s="192"/>
    </row>
    <row r="822" spans="2:5" x14ac:dyDescent="0.25">
      <c r="B822" s="192"/>
      <c r="C822" s="192"/>
      <c r="D822" s="192"/>
      <c r="E822" s="192"/>
    </row>
    <row r="823" spans="2:5" x14ac:dyDescent="0.25">
      <c r="B823" s="192"/>
      <c r="C823" s="192"/>
      <c r="D823" s="192"/>
      <c r="E823" s="192"/>
    </row>
    <row r="824" spans="2:5" x14ac:dyDescent="0.25">
      <c r="B824" s="192"/>
      <c r="C824" s="192"/>
      <c r="D824" s="192"/>
      <c r="E824" s="192"/>
    </row>
    <row r="825" spans="2:5" x14ac:dyDescent="0.25">
      <c r="B825" s="192"/>
      <c r="C825" s="192"/>
      <c r="D825" s="192"/>
      <c r="E825" s="192"/>
    </row>
    <row r="826" spans="2:5" x14ac:dyDescent="0.25">
      <c r="B826" s="192"/>
      <c r="C826" s="192"/>
      <c r="D826" s="192"/>
      <c r="E826" s="192"/>
    </row>
    <row r="827" spans="2:5" x14ac:dyDescent="0.25">
      <c r="B827" s="192"/>
      <c r="C827" s="192"/>
      <c r="D827" s="192"/>
      <c r="E827" s="192"/>
    </row>
    <row r="828" spans="2:5" x14ac:dyDescent="0.25">
      <c r="B828" s="192"/>
      <c r="C828" s="192"/>
      <c r="D828" s="192"/>
      <c r="E828" s="192"/>
    </row>
    <row r="829" spans="2:5" x14ac:dyDescent="0.25">
      <c r="B829" s="192"/>
      <c r="C829" s="192"/>
      <c r="D829" s="192"/>
      <c r="E829" s="192"/>
    </row>
    <row r="830" spans="2:5" x14ac:dyDescent="0.25">
      <c r="B830" s="192"/>
      <c r="C830" s="192"/>
      <c r="D830" s="192"/>
      <c r="E830" s="192"/>
    </row>
    <row r="831" spans="2:5" x14ac:dyDescent="0.25">
      <c r="B831" s="192"/>
      <c r="C831" s="192"/>
      <c r="D831" s="192"/>
      <c r="E831" s="192"/>
    </row>
    <row r="832" spans="2:5" x14ac:dyDescent="0.25">
      <c r="B832" s="192"/>
      <c r="C832" s="192"/>
      <c r="D832" s="192"/>
      <c r="E832" s="192"/>
    </row>
    <row r="833" spans="2:5" x14ac:dyDescent="0.25">
      <c r="B833" s="192"/>
      <c r="C833" s="192"/>
      <c r="D833" s="192"/>
      <c r="E833" s="192"/>
    </row>
    <row r="834" spans="2:5" x14ac:dyDescent="0.25">
      <c r="B834" s="192"/>
      <c r="C834" s="192"/>
      <c r="D834" s="192"/>
      <c r="E834" s="192"/>
    </row>
    <row r="835" spans="2:5" x14ac:dyDescent="0.25">
      <c r="B835" s="192"/>
      <c r="C835" s="192"/>
      <c r="D835" s="192"/>
      <c r="E835" s="192"/>
    </row>
    <row r="836" spans="2:5" x14ac:dyDescent="0.25">
      <c r="B836" s="192"/>
      <c r="C836" s="192"/>
      <c r="D836" s="192"/>
      <c r="E836" s="192"/>
    </row>
    <row r="837" spans="2:5" x14ac:dyDescent="0.25">
      <c r="B837" s="192"/>
      <c r="C837" s="192"/>
      <c r="D837" s="192"/>
      <c r="E837" s="192"/>
    </row>
    <row r="838" spans="2:5" x14ac:dyDescent="0.25">
      <c r="B838" s="192"/>
      <c r="C838" s="192"/>
      <c r="D838" s="192"/>
      <c r="E838" s="192"/>
    </row>
    <row r="839" spans="2:5" x14ac:dyDescent="0.25">
      <c r="B839" s="192"/>
      <c r="C839" s="192"/>
      <c r="D839" s="192"/>
      <c r="E839" s="192"/>
    </row>
    <row r="840" spans="2:5" x14ac:dyDescent="0.25">
      <c r="B840" s="192"/>
      <c r="C840" s="192"/>
      <c r="D840" s="192"/>
      <c r="E840" s="192"/>
    </row>
    <row r="841" spans="2:5" x14ac:dyDescent="0.25">
      <c r="B841" s="192"/>
      <c r="C841" s="192"/>
      <c r="D841" s="192"/>
      <c r="E841" s="192"/>
    </row>
    <row r="842" spans="2:5" x14ac:dyDescent="0.25">
      <c r="B842" s="192"/>
      <c r="C842" s="192"/>
      <c r="D842" s="192"/>
      <c r="E842" s="192"/>
    </row>
    <row r="843" spans="2:5" x14ac:dyDescent="0.25">
      <c r="B843" s="192"/>
      <c r="C843" s="192"/>
      <c r="D843" s="192"/>
      <c r="E843" s="192"/>
    </row>
    <row r="844" spans="2:5" x14ac:dyDescent="0.25">
      <c r="B844" s="192"/>
      <c r="C844" s="192"/>
      <c r="D844" s="192"/>
      <c r="E844" s="192"/>
    </row>
    <row r="845" spans="2:5" x14ac:dyDescent="0.25">
      <c r="B845" s="192"/>
      <c r="C845" s="192"/>
      <c r="D845" s="192"/>
      <c r="E845" s="192"/>
    </row>
    <row r="846" spans="2:5" x14ac:dyDescent="0.25">
      <c r="B846" s="192"/>
      <c r="C846" s="192"/>
      <c r="D846" s="192"/>
      <c r="E846" s="192"/>
    </row>
    <row r="847" spans="2:5" x14ac:dyDescent="0.25">
      <c r="B847" s="192"/>
      <c r="C847" s="192"/>
      <c r="D847" s="192"/>
      <c r="E847" s="192"/>
    </row>
    <row r="848" spans="2:5" x14ac:dyDescent="0.25">
      <c r="B848" s="192"/>
      <c r="C848" s="192"/>
      <c r="D848" s="192"/>
      <c r="E848" s="192"/>
    </row>
    <row r="849" spans="2:5" x14ac:dyDescent="0.25">
      <c r="B849" s="192"/>
      <c r="C849" s="192"/>
      <c r="D849" s="192"/>
      <c r="E849" s="192"/>
    </row>
    <row r="850" spans="2:5" x14ac:dyDescent="0.25">
      <c r="B850" s="192"/>
      <c r="C850" s="192"/>
      <c r="D850" s="192"/>
      <c r="E850" s="192"/>
    </row>
    <row r="851" spans="2:5" x14ac:dyDescent="0.25">
      <c r="B851" s="192"/>
      <c r="C851" s="192"/>
      <c r="D851" s="192"/>
      <c r="E851" s="192"/>
    </row>
    <row r="852" spans="2:5" x14ac:dyDescent="0.25">
      <c r="B852" s="192"/>
      <c r="C852" s="192"/>
      <c r="D852" s="192"/>
      <c r="E852" s="192"/>
    </row>
    <row r="853" spans="2:5" x14ac:dyDescent="0.25">
      <c r="B853" s="192"/>
      <c r="C853" s="192"/>
      <c r="D853" s="192"/>
      <c r="E853" s="192"/>
    </row>
    <row r="854" spans="2:5" x14ac:dyDescent="0.25">
      <c r="B854" s="192"/>
      <c r="C854" s="192"/>
      <c r="D854" s="192"/>
      <c r="E854" s="192"/>
    </row>
    <row r="855" spans="2:5" x14ac:dyDescent="0.25">
      <c r="B855" s="192"/>
      <c r="C855" s="192"/>
      <c r="D855" s="192"/>
      <c r="E855" s="192"/>
    </row>
    <row r="856" spans="2:5" x14ac:dyDescent="0.25">
      <c r="B856" s="192"/>
      <c r="C856" s="192"/>
      <c r="D856" s="192"/>
      <c r="E856" s="192"/>
    </row>
    <row r="857" spans="2:5" x14ac:dyDescent="0.25">
      <c r="B857" s="192"/>
      <c r="C857" s="192"/>
      <c r="D857" s="192"/>
      <c r="E857" s="192"/>
    </row>
    <row r="858" spans="2:5" x14ac:dyDescent="0.25">
      <c r="B858" s="192"/>
      <c r="C858" s="192"/>
      <c r="D858" s="192"/>
      <c r="E858" s="192"/>
    </row>
    <row r="859" spans="2:5" x14ac:dyDescent="0.25">
      <c r="B859" s="192"/>
      <c r="C859" s="192"/>
      <c r="D859" s="192"/>
      <c r="E859" s="192"/>
    </row>
    <row r="860" spans="2:5" x14ac:dyDescent="0.25">
      <c r="B860" s="192"/>
      <c r="C860" s="192"/>
      <c r="D860" s="192"/>
      <c r="E860" s="192"/>
    </row>
    <row r="861" spans="2:5" x14ac:dyDescent="0.25">
      <c r="B861" s="192"/>
      <c r="C861" s="192"/>
      <c r="D861" s="192"/>
      <c r="E861" s="192"/>
    </row>
    <row r="862" spans="2:5" x14ac:dyDescent="0.25">
      <c r="B862" s="192"/>
      <c r="C862" s="192"/>
      <c r="D862" s="192"/>
      <c r="E862" s="192"/>
    </row>
    <row r="863" spans="2:5" x14ac:dyDescent="0.25">
      <c r="B863" s="192"/>
      <c r="C863" s="192"/>
      <c r="D863" s="192"/>
      <c r="E863" s="192"/>
    </row>
    <row r="864" spans="2:5" x14ac:dyDescent="0.25">
      <c r="B864" s="192"/>
      <c r="C864" s="192"/>
      <c r="D864" s="192"/>
      <c r="E864" s="192"/>
    </row>
    <row r="865" spans="2:5" x14ac:dyDescent="0.25">
      <c r="B865" s="192"/>
      <c r="C865" s="192"/>
      <c r="D865" s="192"/>
      <c r="E865" s="192"/>
    </row>
    <row r="866" spans="2:5" x14ac:dyDescent="0.25">
      <c r="B866" s="192"/>
      <c r="C866" s="192"/>
      <c r="D866" s="192"/>
      <c r="E866" s="192"/>
    </row>
    <row r="867" spans="2:5" x14ac:dyDescent="0.25">
      <c r="B867" s="192"/>
      <c r="C867" s="192"/>
      <c r="D867" s="192"/>
      <c r="E867" s="192"/>
    </row>
    <row r="868" spans="2:5" x14ac:dyDescent="0.25">
      <c r="B868" s="192"/>
      <c r="C868" s="192"/>
      <c r="D868" s="192"/>
      <c r="E868" s="192"/>
    </row>
    <row r="869" spans="2:5" x14ac:dyDescent="0.25">
      <c r="B869" s="192"/>
      <c r="C869" s="192"/>
      <c r="D869" s="192"/>
      <c r="E869" s="192"/>
    </row>
    <row r="870" spans="2:5" x14ac:dyDescent="0.25">
      <c r="B870" s="192"/>
      <c r="C870" s="192"/>
      <c r="D870" s="192"/>
      <c r="E870" s="192"/>
    </row>
    <row r="871" spans="2:5" x14ac:dyDescent="0.25">
      <c r="B871" s="192"/>
      <c r="C871" s="192"/>
      <c r="D871" s="192"/>
      <c r="E871" s="192"/>
    </row>
    <row r="872" spans="2:5" x14ac:dyDescent="0.25">
      <c r="B872" s="192"/>
      <c r="C872" s="192"/>
      <c r="D872" s="192"/>
      <c r="E872" s="192"/>
    </row>
    <row r="873" spans="2:5" x14ac:dyDescent="0.25">
      <c r="B873" s="192"/>
      <c r="C873" s="192"/>
      <c r="D873" s="192"/>
      <c r="E873" s="192"/>
    </row>
    <row r="874" spans="2:5" x14ac:dyDescent="0.25">
      <c r="B874" s="192"/>
      <c r="C874" s="192"/>
      <c r="D874" s="192"/>
      <c r="E874" s="192"/>
    </row>
    <row r="875" spans="2:5" x14ac:dyDescent="0.25">
      <c r="B875" s="192"/>
      <c r="C875" s="192"/>
      <c r="D875" s="192"/>
      <c r="E875" s="192"/>
    </row>
    <row r="876" spans="2:5" x14ac:dyDescent="0.25">
      <c r="B876" s="192"/>
      <c r="C876" s="192"/>
      <c r="D876" s="192"/>
      <c r="E876" s="192"/>
    </row>
    <row r="877" spans="2:5" x14ac:dyDescent="0.25">
      <c r="B877" s="192"/>
      <c r="C877" s="192"/>
      <c r="D877" s="192"/>
      <c r="E877" s="192"/>
    </row>
    <row r="878" spans="2:5" x14ac:dyDescent="0.25">
      <c r="B878" s="192"/>
      <c r="C878" s="192"/>
      <c r="D878" s="192"/>
      <c r="E878" s="192"/>
    </row>
    <row r="879" spans="2:5" x14ac:dyDescent="0.25">
      <c r="B879" s="192"/>
      <c r="C879" s="192"/>
      <c r="D879" s="192"/>
      <c r="E879" s="192"/>
    </row>
    <row r="880" spans="2:5" x14ac:dyDescent="0.25">
      <c r="B880" s="192"/>
      <c r="C880" s="192"/>
      <c r="D880" s="192"/>
      <c r="E880" s="192"/>
    </row>
    <row r="881" spans="2:5" x14ac:dyDescent="0.25">
      <c r="B881" s="192"/>
      <c r="C881" s="192"/>
      <c r="D881" s="192"/>
      <c r="E881" s="192"/>
    </row>
    <row r="882" spans="2:5" x14ac:dyDescent="0.25">
      <c r="B882" s="192"/>
      <c r="C882" s="192"/>
      <c r="D882" s="192"/>
      <c r="E882" s="192"/>
    </row>
    <row r="883" spans="2:5" x14ac:dyDescent="0.25">
      <c r="B883" s="192"/>
      <c r="C883" s="192"/>
      <c r="D883" s="192"/>
      <c r="E883" s="192"/>
    </row>
    <row r="884" spans="2:5" x14ac:dyDescent="0.25">
      <c r="B884" s="192"/>
      <c r="C884" s="192"/>
      <c r="D884" s="192"/>
      <c r="E884" s="192"/>
    </row>
    <row r="885" spans="2:5" x14ac:dyDescent="0.25">
      <c r="B885" s="192"/>
      <c r="C885" s="192"/>
      <c r="D885" s="192"/>
      <c r="E885" s="192"/>
    </row>
    <row r="886" spans="2:5" x14ac:dyDescent="0.25">
      <c r="B886" s="192"/>
      <c r="C886" s="192"/>
      <c r="D886" s="192"/>
      <c r="E886" s="192"/>
    </row>
    <row r="887" spans="2:5" x14ac:dyDescent="0.25">
      <c r="B887" s="192"/>
      <c r="C887" s="192"/>
      <c r="D887" s="192"/>
      <c r="E887" s="192"/>
    </row>
    <row r="888" spans="2:5" x14ac:dyDescent="0.25">
      <c r="B888" s="192"/>
      <c r="C888" s="192"/>
      <c r="D888" s="192"/>
      <c r="E888" s="192"/>
    </row>
    <row r="889" spans="2:5" x14ac:dyDescent="0.25">
      <c r="B889" s="192"/>
      <c r="C889" s="192"/>
      <c r="D889" s="192"/>
      <c r="E889" s="192"/>
    </row>
    <row r="890" spans="2:5" x14ac:dyDescent="0.25">
      <c r="B890" s="192"/>
      <c r="C890" s="192"/>
      <c r="D890" s="192"/>
      <c r="E890" s="192"/>
    </row>
    <row r="891" spans="2:5" x14ac:dyDescent="0.25">
      <c r="B891" s="192"/>
      <c r="C891" s="192"/>
      <c r="D891" s="192"/>
      <c r="E891" s="192"/>
    </row>
    <row r="892" spans="2:5" x14ac:dyDescent="0.25">
      <c r="B892" s="192"/>
      <c r="C892" s="192"/>
      <c r="D892" s="192"/>
      <c r="E892" s="192"/>
    </row>
    <row r="893" spans="2:5" x14ac:dyDescent="0.25">
      <c r="B893" s="192"/>
      <c r="C893" s="192"/>
      <c r="D893" s="192"/>
      <c r="E893" s="192"/>
    </row>
    <row r="894" spans="2:5" x14ac:dyDescent="0.25">
      <c r="B894" s="192"/>
      <c r="C894" s="192"/>
      <c r="D894" s="192"/>
      <c r="E894" s="192"/>
    </row>
    <row r="895" spans="2:5" x14ac:dyDescent="0.25">
      <c r="B895" s="192"/>
      <c r="C895" s="192"/>
      <c r="D895" s="192"/>
      <c r="E895" s="192"/>
    </row>
    <row r="896" spans="2:5" x14ac:dyDescent="0.25">
      <c r="B896" s="192"/>
      <c r="C896" s="192"/>
      <c r="D896" s="192"/>
      <c r="E896" s="192"/>
    </row>
    <row r="897" spans="2:5" x14ac:dyDescent="0.25">
      <c r="B897" s="192"/>
      <c r="C897" s="192"/>
      <c r="D897" s="192"/>
      <c r="E897" s="192"/>
    </row>
    <row r="898" spans="2:5" x14ac:dyDescent="0.25">
      <c r="B898" s="192"/>
      <c r="C898" s="192"/>
      <c r="D898" s="192"/>
      <c r="E898" s="192"/>
    </row>
    <row r="899" spans="2:5" x14ac:dyDescent="0.25">
      <c r="B899" s="192"/>
      <c r="C899" s="192"/>
      <c r="D899" s="192"/>
      <c r="E899" s="192"/>
    </row>
    <row r="900" spans="2:5" x14ac:dyDescent="0.25">
      <c r="B900" s="192"/>
      <c r="C900" s="192"/>
      <c r="D900" s="192"/>
      <c r="E900" s="192"/>
    </row>
    <row r="901" spans="2:5" x14ac:dyDescent="0.25">
      <c r="B901" s="192"/>
      <c r="C901" s="192"/>
      <c r="D901" s="192"/>
      <c r="E901" s="192"/>
    </row>
    <row r="902" spans="2:5" x14ac:dyDescent="0.25">
      <c r="B902" s="192"/>
      <c r="C902" s="192"/>
      <c r="D902" s="192"/>
      <c r="E902" s="192"/>
    </row>
    <row r="903" spans="2:5" x14ac:dyDescent="0.25">
      <c r="B903" s="192"/>
      <c r="C903" s="192"/>
      <c r="D903" s="192"/>
      <c r="E903" s="192"/>
    </row>
    <row r="904" spans="2:5" x14ac:dyDescent="0.25">
      <c r="B904" s="192"/>
      <c r="C904" s="192"/>
      <c r="D904" s="192"/>
      <c r="E904" s="192"/>
    </row>
    <row r="905" spans="2:5" x14ac:dyDescent="0.25">
      <c r="B905" s="192"/>
      <c r="C905" s="192"/>
      <c r="D905" s="192"/>
      <c r="E905" s="192"/>
    </row>
    <row r="906" spans="2:5" x14ac:dyDescent="0.25">
      <c r="B906" s="192"/>
      <c r="C906" s="192"/>
      <c r="D906" s="192"/>
      <c r="E906" s="192"/>
    </row>
    <row r="907" spans="2:5" x14ac:dyDescent="0.25">
      <c r="B907" s="192"/>
      <c r="C907" s="192"/>
      <c r="D907" s="192"/>
      <c r="E907" s="192"/>
    </row>
    <row r="908" spans="2:5" x14ac:dyDescent="0.25">
      <c r="B908" s="192"/>
      <c r="C908" s="192"/>
      <c r="D908" s="192"/>
      <c r="E908" s="192"/>
    </row>
    <row r="909" spans="2:5" x14ac:dyDescent="0.25">
      <c r="B909" s="192"/>
      <c r="C909" s="192"/>
      <c r="D909" s="192"/>
      <c r="E909" s="192"/>
    </row>
    <row r="910" spans="2:5" x14ac:dyDescent="0.25">
      <c r="B910" s="192"/>
      <c r="C910" s="192"/>
      <c r="D910" s="192"/>
      <c r="E910" s="192"/>
    </row>
    <row r="911" spans="2:5" x14ac:dyDescent="0.25">
      <c r="B911" s="192"/>
      <c r="C911" s="192"/>
      <c r="D911" s="192"/>
      <c r="E911" s="192"/>
    </row>
    <row r="912" spans="2:5" x14ac:dyDescent="0.25">
      <c r="B912" s="192"/>
      <c r="C912" s="192"/>
      <c r="D912" s="192"/>
      <c r="E912" s="192"/>
    </row>
    <row r="913" spans="2:5" x14ac:dyDescent="0.25">
      <c r="B913" s="192"/>
      <c r="C913" s="192"/>
      <c r="D913" s="192"/>
      <c r="E913" s="192"/>
    </row>
    <row r="914" spans="2:5" x14ac:dyDescent="0.25">
      <c r="B914" s="192"/>
      <c r="C914" s="192"/>
      <c r="D914" s="192"/>
      <c r="E914" s="192"/>
    </row>
    <row r="915" spans="2:5" x14ac:dyDescent="0.25">
      <c r="B915" s="192"/>
      <c r="C915" s="192"/>
      <c r="D915" s="192"/>
      <c r="E915" s="192"/>
    </row>
    <row r="916" spans="2:5" x14ac:dyDescent="0.25">
      <c r="B916" s="192"/>
      <c r="C916" s="192"/>
      <c r="D916" s="192"/>
      <c r="E916" s="192"/>
    </row>
    <row r="917" spans="2:5" x14ac:dyDescent="0.25">
      <c r="B917" s="192"/>
      <c r="C917" s="192"/>
      <c r="D917" s="192"/>
      <c r="E917" s="192"/>
    </row>
    <row r="918" spans="2:5" x14ac:dyDescent="0.25">
      <c r="B918" s="192"/>
      <c r="C918" s="192"/>
      <c r="D918" s="192"/>
      <c r="E918" s="192"/>
    </row>
    <row r="919" spans="2:5" x14ac:dyDescent="0.25">
      <c r="B919" s="192"/>
      <c r="C919" s="192"/>
      <c r="D919" s="192"/>
      <c r="E919" s="192"/>
    </row>
    <row r="920" spans="2:5" x14ac:dyDescent="0.25">
      <c r="B920" s="192"/>
      <c r="C920" s="192"/>
      <c r="D920" s="192"/>
      <c r="E920" s="192"/>
    </row>
    <row r="921" spans="2:5" x14ac:dyDescent="0.25">
      <c r="B921" s="192"/>
      <c r="C921" s="192"/>
      <c r="D921" s="192"/>
      <c r="E921" s="192"/>
    </row>
    <row r="922" spans="2:5" x14ac:dyDescent="0.25">
      <c r="B922" s="192"/>
      <c r="C922" s="192"/>
      <c r="D922" s="192"/>
      <c r="E922" s="192"/>
    </row>
    <row r="923" spans="2:5" x14ac:dyDescent="0.25">
      <c r="B923" s="192"/>
      <c r="C923" s="192"/>
      <c r="D923" s="192"/>
      <c r="E923" s="192"/>
    </row>
    <row r="924" spans="2:5" x14ac:dyDescent="0.25">
      <c r="B924" s="192"/>
      <c r="C924" s="192"/>
      <c r="D924" s="192"/>
      <c r="E924" s="192"/>
    </row>
    <row r="925" spans="2:5" x14ac:dyDescent="0.25">
      <c r="B925" s="192"/>
      <c r="C925" s="192"/>
      <c r="D925" s="192"/>
      <c r="E925" s="192"/>
    </row>
    <row r="926" spans="2:5" x14ac:dyDescent="0.25">
      <c r="B926" s="192"/>
      <c r="C926" s="192"/>
      <c r="D926" s="192"/>
      <c r="E926" s="192"/>
    </row>
    <row r="927" spans="2:5" x14ac:dyDescent="0.25">
      <c r="B927" s="192"/>
      <c r="C927" s="192"/>
      <c r="D927" s="192"/>
      <c r="E927" s="192"/>
    </row>
    <row r="928" spans="2:5" x14ac:dyDescent="0.25">
      <c r="B928" s="192"/>
      <c r="C928" s="192"/>
      <c r="D928" s="192"/>
      <c r="E928" s="192"/>
    </row>
    <row r="929" spans="2:5" x14ac:dyDescent="0.25">
      <c r="B929" s="192"/>
      <c r="C929" s="192"/>
      <c r="D929" s="192"/>
      <c r="E929" s="192"/>
    </row>
    <row r="930" spans="2:5" x14ac:dyDescent="0.25">
      <c r="B930" s="192"/>
      <c r="C930" s="192"/>
      <c r="D930" s="192"/>
      <c r="E930" s="192"/>
    </row>
    <row r="931" spans="2:5" x14ac:dyDescent="0.25">
      <c r="B931" s="192"/>
      <c r="C931" s="192"/>
      <c r="D931" s="192"/>
      <c r="E931" s="192"/>
    </row>
    <row r="932" spans="2:5" x14ac:dyDescent="0.25">
      <c r="B932" s="192"/>
      <c r="C932" s="192"/>
      <c r="D932" s="192"/>
      <c r="E932" s="192"/>
    </row>
    <row r="933" spans="2:5" x14ac:dyDescent="0.25">
      <c r="B933" s="192"/>
      <c r="C933" s="192"/>
      <c r="D933" s="192"/>
      <c r="E933" s="192"/>
    </row>
    <row r="934" spans="2:5" x14ac:dyDescent="0.25">
      <c r="B934" s="192"/>
      <c r="C934" s="192"/>
      <c r="D934" s="192"/>
      <c r="E934" s="192"/>
    </row>
    <row r="935" spans="2:5" x14ac:dyDescent="0.25">
      <c r="B935" s="192"/>
      <c r="C935" s="192"/>
      <c r="D935" s="192"/>
      <c r="E935" s="192"/>
    </row>
    <row r="936" spans="2:5" x14ac:dyDescent="0.25">
      <c r="B936" s="192"/>
      <c r="C936" s="192"/>
      <c r="D936" s="192"/>
      <c r="E936" s="192"/>
    </row>
    <row r="937" spans="2:5" x14ac:dyDescent="0.25">
      <c r="B937" s="192"/>
      <c r="C937" s="192"/>
      <c r="D937" s="192"/>
      <c r="E937" s="192"/>
    </row>
    <row r="938" spans="2:5" x14ac:dyDescent="0.25">
      <c r="B938" s="192"/>
      <c r="C938" s="192"/>
      <c r="D938" s="192"/>
      <c r="E938" s="192"/>
    </row>
    <row r="939" spans="2:5" x14ac:dyDescent="0.25">
      <c r="B939" s="192"/>
      <c r="C939" s="192"/>
      <c r="D939" s="192"/>
      <c r="E939" s="192"/>
    </row>
    <row r="940" spans="2:5" x14ac:dyDescent="0.25">
      <c r="B940" s="192"/>
      <c r="C940" s="192"/>
      <c r="D940" s="192"/>
      <c r="E940" s="192"/>
    </row>
    <row r="941" spans="2:5" x14ac:dyDescent="0.25">
      <c r="B941" s="192"/>
      <c r="C941" s="192"/>
      <c r="D941" s="192"/>
      <c r="E941" s="192"/>
    </row>
    <row r="942" spans="2:5" x14ac:dyDescent="0.25">
      <c r="B942" s="192"/>
      <c r="C942" s="192"/>
      <c r="D942" s="192"/>
      <c r="E942" s="192"/>
    </row>
    <row r="943" spans="2:5" x14ac:dyDescent="0.25">
      <c r="B943" s="192"/>
      <c r="C943" s="192"/>
      <c r="D943" s="192"/>
      <c r="E943" s="192"/>
    </row>
    <row r="944" spans="2:5" x14ac:dyDescent="0.25">
      <c r="B944" s="192"/>
      <c r="C944" s="192"/>
      <c r="D944" s="192"/>
      <c r="E944" s="192"/>
    </row>
    <row r="945" spans="2:5" x14ac:dyDescent="0.25">
      <c r="B945" s="192"/>
      <c r="C945" s="192"/>
      <c r="D945" s="192"/>
      <c r="E945" s="192"/>
    </row>
    <row r="946" spans="2:5" x14ac:dyDescent="0.25">
      <c r="B946" s="192"/>
      <c r="C946" s="192"/>
      <c r="D946" s="192"/>
      <c r="E946" s="192"/>
    </row>
    <row r="947" spans="2:5" x14ac:dyDescent="0.25">
      <c r="B947" s="192"/>
      <c r="C947" s="192"/>
      <c r="D947" s="192"/>
      <c r="E947" s="192"/>
    </row>
    <row r="948" spans="2:5" x14ac:dyDescent="0.25">
      <c r="B948" s="192"/>
      <c r="C948" s="192"/>
      <c r="D948" s="192"/>
      <c r="E948" s="192"/>
    </row>
    <row r="949" spans="2:5" x14ac:dyDescent="0.25">
      <c r="B949" s="192"/>
      <c r="C949" s="192"/>
      <c r="D949" s="192"/>
      <c r="E949" s="192"/>
    </row>
    <row r="950" spans="2:5" x14ac:dyDescent="0.25">
      <c r="B950" s="192"/>
      <c r="C950" s="192"/>
      <c r="D950" s="192"/>
      <c r="E950" s="192"/>
    </row>
    <row r="951" spans="2:5" x14ac:dyDescent="0.25">
      <c r="B951" s="192"/>
      <c r="C951" s="192"/>
      <c r="D951" s="192"/>
      <c r="E951" s="192"/>
    </row>
    <row r="952" spans="2:5" x14ac:dyDescent="0.25">
      <c r="B952" s="192"/>
      <c r="C952" s="192"/>
      <c r="D952" s="192"/>
      <c r="E952" s="192"/>
    </row>
    <row r="953" spans="2:5" x14ac:dyDescent="0.25">
      <c r="B953" s="192"/>
      <c r="C953" s="192"/>
      <c r="D953" s="192"/>
      <c r="E953" s="192"/>
    </row>
    <row r="954" spans="2:5" x14ac:dyDescent="0.25">
      <c r="B954" s="192"/>
      <c r="C954" s="192"/>
      <c r="D954" s="192"/>
      <c r="E954" s="192"/>
    </row>
    <row r="955" spans="2:5" x14ac:dyDescent="0.25">
      <c r="B955" s="192"/>
      <c r="C955" s="192"/>
      <c r="D955" s="192"/>
      <c r="E955" s="192"/>
    </row>
    <row r="956" spans="2:5" x14ac:dyDescent="0.25">
      <c r="B956" s="192"/>
      <c r="C956" s="192"/>
      <c r="D956" s="192"/>
      <c r="E956" s="192"/>
    </row>
    <row r="957" spans="2:5" x14ac:dyDescent="0.25">
      <c r="B957" s="192"/>
      <c r="C957" s="192"/>
      <c r="D957" s="192"/>
      <c r="E957" s="192"/>
    </row>
    <row r="958" spans="2:5" x14ac:dyDescent="0.25">
      <c r="B958" s="192"/>
      <c r="C958" s="192"/>
      <c r="D958" s="192"/>
      <c r="E958" s="192"/>
    </row>
    <row r="959" spans="2:5" x14ac:dyDescent="0.25">
      <c r="B959" s="192"/>
      <c r="C959" s="192"/>
      <c r="D959" s="192"/>
      <c r="E959" s="192"/>
    </row>
    <row r="960" spans="2:5" x14ac:dyDescent="0.25">
      <c r="B960" s="192"/>
      <c r="C960" s="192"/>
      <c r="D960" s="192"/>
      <c r="E960" s="192"/>
    </row>
    <row r="961" spans="2:5" x14ac:dyDescent="0.25">
      <c r="B961" s="192"/>
      <c r="C961" s="192"/>
      <c r="D961" s="192"/>
      <c r="E961" s="192"/>
    </row>
    <row r="962" spans="2:5" x14ac:dyDescent="0.25">
      <c r="B962" s="192"/>
      <c r="C962" s="192"/>
      <c r="D962" s="192"/>
      <c r="E962" s="192"/>
    </row>
    <row r="963" spans="2:5" x14ac:dyDescent="0.25">
      <c r="B963" s="192"/>
      <c r="C963" s="192"/>
      <c r="D963" s="192"/>
      <c r="E963" s="192"/>
    </row>
    <row r="964" spans="2:5" x14ac:dyDescent="0.25">
      <c r="B964" s="192"/>
      <c r="C964" s="192"/>
      <c r="D964" s="192"/>
      <c r="E964" s="192"/>
    </row>
    <row r="965" spans="2:5" x14ac:dyDescent="0.25">
      <c r="B965" s="192"/>
      <c r="C965" s="192"/>
      <c r="D965" s="192"/>
      <c r="E965" s="192"/>
    </row>
    <row r="966" spans="2:5" x14ac:dyDescent="0.25">
      <c r="B966" s="192"/>
      <c r="C966" s="192"/>
      <c r="D966" s="192"/>
      <c r="E966" s="192"/>
    </row>
    <row r="967" spans="2:5" x14ac:dyDescent="0.25">
      <c r="B967" s="192"/>
      <c r="C967" s="192"/>
      <c r="D967" s="192"/>
      <c r="E967" s="192"/>
    </row>
    <row r="968" spans="2:5" x14ac:dyDescent="0.25">
      <c r="B968" s="192"/>
      <c r="C968" s="192"/>
      <c r="D968" s="192"/>
      <c r="E968" s="192"/>
    </row>
    <row r="969" spans="2:5" x14ac:dyDescent="0.25">
      <c r="B969" s="192"/>
      <c r="C969" s="192"/>
      <c r="D969" s="192"/>
      <c r="E969" s="192"/>
    </row>
    <row r="970" spans="2:5" x14ac:dyDescent="0.25">
      <c r="B970" s="192"/>
      <c r="C970" s="192"/>
      <c r="D970" s="192"/>
      <c r="E970" s="192"/>
    </row>
    <row r="971" spans="2:5" x14ac:dyDescent="0.25">
      <c r="B971" s="192"/>
      <c r="C971" s="192"/>
      <c r="D971" s="192"/>
      <c r="E971" s="192"/>
    </row>
    <row r="972" spans="2:5" x14ac:dyDescent="0.25">
      <c r="B972" s="192"/>
      <c r="C972" s="192"/>
      <c r="D972" s="192"/>
      <c r="E972" s="192"/>
    </row>
    <row r="973" spans="2:5" x14ac:dyDescent="0.25">
      <c r="B973" s="192"/>
      <c r="C973" s="192"/>
      <c r="D973" s="192"/>
      <c r="E973" s="192"/>
    </row>
    <row r="974" spans="2:5" x14ac:dyDescent="0.25">
      <c r="B974" s="192"/>
      <c r="C974" s="192"/>
      <c r="D974" s="192"/>
      <c r="E974" s="192"/>
    </row>
    <row r="975" spans="2:5" x14ac:dyDescent="0.25">
      <c r="B975" s="192"/>
      <c r="C975" s="192"/>
      <c r="D975" s="192"/>
      <c r="E975" s="192"/>
    </row>
    <row r="976" spans="2:5" x14ac:dyDescent="0.25">
      <c r="B976" s="192"/>
      <c r="C976" s="192"/>
      <c r="D976" s="192"/>
      <c r="E976" s="192"/>
    </row>
    <row r="977" spans="2:5" x14ac:dyDescent="0.25">
      <c r="B977" s="192"/>
      <c r="C977" s="192"/>
      <c r="D977" s="192"/>
      <c r="E977" s="192"/>
    </row>
    <row r="978" spans="2:5" x14ac:dyDescent="0.25">
      <c r="B978" s="192"/>
      <c r="C978" s="192"/>
      <c r="D978" s="192"/>
      <c r="E978" s="192"/>
    </row>
    <row r="979" spans="2:5" x14ac:dyDescent="0.25">
      <c r="B979" s="192"/>
      <c r="C979" s="192"/>
      <c r="D979" s="192"/>
      <c r="E979" s="192"/>
    </row>
    <row r="980" spans="2:5" x14ac:dyDescent="0.25">
      <c r="B980" s="192"/>
      <c r="C980" s="192"/>
      <c r="D980" s="192"/>
      <c r="E980" s="192"/>
    </row>
    <row r="981" spans="2:5" x14ac:dyDescent="0.25">
      <c r="B981" s="192"/>
      <c r="C981" s="192"/>
      <c r="D981" s="192"/>
      <c r="E981" s="192"/>
    </row>
    <row r="982" spans="2:5" x14ac:dyDescent="0.25">
      <c r="B982" s="192"/>
      <c r="C982" s="192"/>
      <c r="D982" s="192"/>
      <c r="E982" s="192"/>
    </row>
    <row r="983" spans="2:5" x14ac:dyDescent="0.25">
      <c r="B983" s="192"/>
      <c r="C983" s="192"/>
      <c r="D983" s="192"/>
      <c r="E983" s="192"/>
    </row>
    <row r="984" spans="2:5" x14ac:dyDescent="0.25">
      <c r="B984" s="192"/>
      <c r="C984" s="192"/>
      <c r="D984" s="192"/>
      <c r="E984" s="192"/>
    </row>
    <row r="985" spans="2:5" x14ac:dyDescent="0.25">
      <c r="B985" s="192"/>
      <c r="C985" s="192"/>
      <c r="D985" s="192"/>
      <c r="E985" s="192"/>
    </row>
    <row r="986" spans="2:5" x14ac:dyDescent="0.25">
      <c r="B986" s="192"/>
      <c r="C986" s="192"/>
      <c r="D986" s="192"/>
      <c r="E986" s="192"/>
    </row>
    <row r="987" spans="2:5" x14ac:dyDescent="0.25">
      <c r="B987" s="192"/>
      <c r="C987" s="192"/>
      <c r="D987" s="192"/>
      <c r="E987" s="192"/>
    </row>
    <row r="988" spans="2:5" x14ac:dyDescent="0.25">
      <c r="B988" s="192"/>
      <c r="C988" s="192"/>
      <c r="D988" s="192"/>
      <c r="E988" s="192"/>
    </row>
    <row r="989" spans="2:5" x14ac:dyDescent="0.25">
      <c r="B989" s="192"/>
      <c r="C989" s="192"/>
      <c r="D989" s="192"/>
      <c r="E989" s="192"/>
    </row>
    <row r="990" spans="2:5" x14ac:dyDescent="0.25">
      <c r="B990" s="192"/>
      <c r="C990" s="192"/>
      <c r="D990" s="192"/>
      <c r="E990" s="192"/>
    </row>
    <row r="991" spans="2:5" x14ac:dyDescent="0.25">
      <c r="B991" s="192"/>
      <c r="C991" s="192"/>
      <c r="D991" s="192"/>
      <c r="E991" s="192"/>
    </row>
    <row r="992" spans="2:5" x14ac:dyDescent="0.25">
      <c r="B992" s="192"/>
      <c r="C992" s="192"/>
      <c r="D992" s="192"/>
      <c r="E992" s="192"/>
    </row>
    <row r="993" spans="2:5" x14ac:dyDescent="0.25">
      <c r="B993" s="192"/>
      <c r="C993" s="192"/>
      <c r="D993" s="192"/>
      <c r="E993" s="192"/>
    </row>
    <row r="994" spans="2:5" x14ac:dyDescent="0.25">
      <c r="B994" s="192"/>
      <c r="C994" s="192"/>
      <c r="D994" s="192"/>
      <c r="E994" s="192"/>
    </row>
    <row r="995" spans="2:5" x14ac:dyDescent="0.25">
      <c r="B995" s="192"/>
      <c r="C995" s="192"/>
      <c r="D995" s="192"/>
      <c r="E995" s="192"/>
    </row>
    <row r="996" spans="2:5" x14ac:dyDescent="0.25">
      <c r="B996" s="192"/>
      <c r="C996" s="192"/>
      <c r="D996" s="192"/>
      <c r="E996" s="192"/>
    </row>
    <row r="997" spans="2:5" x14ac:dyDescent="0.25">
      <c r="B997" s="192"/>
      <c r="C997" s="192"/>
      <c r="D997" s="192"/>
      <c r="E997" s="192"/>
    </row>
    <row r="998" spans="2:5" x14ac:dyDescent="0.25">
      <c r="B998" s="192"/>
      <c r="C998" s="192"/>
      <c r="D998" s="192"/>
      <c r="E998" s="192"/>
    </row>
    <row r="999" spans="2:5" x14ac:dyDescent="0.25">
      <c r="B999" s="192"/>
      <c r="C999" s="192"/>
      <c r="D999" s="192"/>
      <c r="E999" s="192"/>
    </row>
    <row r="1000" spans="2:5" x14ac:dyDescent="0.25">
      <c r="B1000" s="192"/>
      <c r="C1000" s="192"/>
      <c r="D1000" s="192"/>
      <c r="E1000" s="192"/>
    </row>
    <row r="1001" spans="2:5" x14ac:dyDescent="0.25">
      <c r="B1001" s="192"/>
      <c r="C1001" s="192"/>
      <c r="D1001" s="192"/>
      <c r="E1001" s="192"/>
    </row>
    <row r="1002" spans="2:5" x14ac:dyDescent="0.25">
      <c r="B1002" s="192"/>
      <c r="C1002" s="192"/>
      <c r="D1002" s="192"/>
      <c r="E1002" s="192"/>
    </row>
    <row r="1003" spans="2:5" x14ac:dyDescent="0.25">
      <c r="B1003" s="192"/>
      <c r="C1003" s="192"/>
      <c r="D1003" s="192"/>
      <c r="E1003" s="192"/>
    </row>
    <row r="1004" spans="2:5" x14ac:dyDescent="0.25">
      <c r="B1004" s="192"/>
      <c r="C1004" s="192"/>
      <c r="D1004" s="192"/>
      <c r="E1004" s="192"/>
    </row>
    <row r="1005" spans="2:5" x14ac:dyDescent="0.25">
      <c r="B1005" s="192"/>
      <c r="C1005" s="192"/>
      <c r="D1005" s="192"/>
      <c r="E1005" s="192"/>
    </row>
    <row r="1006" spans="2:5" x14ac:dyDescent="0.25">
      <c r="B1006" s="192"/>
      <c r="C1006" s="192"/>
      <c r="D1006" s="192"/>
      <c r="E1006" s="192"/>
    </row>
    <row r="1007" spans="2:5" x14ac:dyDescent="0.25">
      <c r="B1007" s="192"/>
      <c r="C1007" s="192"/>
      <c r="D1007" s="192"/>
      <c r="E1007" s="192"/>
    </row>
    <row r="1008" spans="2:5" x14ac:dyDescent="0.25">
      <c r="B1008" s="192"/>
      <c r="C1008" s="192"/>
      <c r="D1008" s="192"/>
      <c r="E1008" s="192"/>
    </row>
    <row r="1009" spans="2:5" x14ac:dyDescent="0.25">
      <c r="B1009" s="192"/>
      <c r="C1009" s="192"/>
      <c r="D1009" s="192"/>
      <c r="E1009" s="192"/>
    </row>
    <row r="1010" spans="2:5" x14ac:dyDescent="0.25">
      <c r="B1010" s="192"/>
      <c r="C1010" s="192"/>
      <c r="D1010" s="192"/>
      <c r="E1010" s="192"/>
    </row>
    <row r="1011" spans="2:5" x14ac:dyDescent="0.25">
      <c r="B1011" s="192"/>
      <c r="C1011" s="192"/>
      <c r="D1011" s="192"/>
      <c r="E1011" s="192"/>
    </row>
    <row r="1012" spans="2:5" x14ac:dyDescent="0.25">
      <c r="B1012" s="192"/>
      <c r="C1012" s="192"/>
      <c r="D1012" s="192"/>
      <c r="E1012" s="192"/>
    </row>
    <row r="1013" spans="2:5" x14ac:dyDescent="0.25">
      <c r="B1013" s="192"/>
      <c r="C1013" s="192"/>
      <c r="D1013" s="192"/>
      <c r="E1013" s="192"/>
    </row>
    <row r="1014" spans="2:5" x14ac:dyDescent="0.25">
      <c r="B1014" s="192"/>
      <c r="C1014" s="192"/>
      <c r="D1014" s="192"/>
      <c r="E1014" s="192"/>
    </row>
    <row r="1015" spans="2:5" x14ac:dyDescent="0.25">
      <c r="B1015" s="192"/>
      <c r="C1015" s="192"/>
      <c r="D1015" s="192"/>
      <c r="E1015" s="192"/>
    </row>
    <row r="1016" spans="2:5" x14ac:dyDescent="0.25">
      <c r="B1016" s="192"/>
      <c r="C1016" s="192"/>
      <c r="D1016" s="192"/>
      <c r="E1016" s="192"/>
    </row>
    <row r="1017" spans="2:5" x14ac:dyDescent="0.25">
      <c r="B1017" s="192"/>
      <c r="C1017" s="192"/>
      <c r="D1017" s="192"/>
      <c r="E1017" s="192"/>
    </row>
    <row r="1018" spans="2:5" x14ac:dyDescent="0.25">
      <c r="B1018" s="192"/>
      <c r="C1018" s="192"/>
      <c r="D1018" s="192"/>
      <c r="E1018" s="192"/>
    </row>
    <row r="1019" spans="2:5" x14ac:dyDescent="0.25">
      <c r="B1019" s="192"/>
      <c r="C1019" s="192"/>
      <c r="D1019" s="192"/>
      <c r="E1019" s="192"/>
    </row>
    <row r="1020" spans="2:5" x14ac:dyDescent="0.25">
      <c r="B1020" s="192"/>
      <c r="C1020" s="192"/>
      <c r="D1020" s="192"/>
      <c r="E1020" s="192"/>
    </row>
    <row r="1021" spans="2:5" x14ac:dyDescent="0.25">
      <c r="B1021" s="192"/>
      <c r="C1021" s="192"/>
      <c r="D1021" s="192"/>
      <c r="E1021" s="192"/>
    </row>
    <row r="1022" spans="2:5" x14ac:dyDescent="0.25">
      <c r="B1022" s="192"/>
      <c r="C1022" s="192"/>
      <c r="D1022" s="192"/>
      <c r="E1022" s="192"/>
    </row>
    <row r="1023" spans="2:5" x14ac:dyDescent="0.25">
      <c r="B1023" s="192"/>
      <c r="C1023" s="192"/>
      <c r="D1023" s="192"/>
      <c r="E1023" s="192"/>
    </row>
    <row r="1024" spans="2:5" x14ac:dyDescent="0.25">
      <c r="B1024" s="192"/>
      <c r="C1024" s="192"/>
      <c r="D1024" s="192"/>
      <c r="E1024" s="192"/>
    </row>
    <row r="1025" spans="2:5" x14ac:dyDescent="0.25">
      <c r="B1025" s="192"/>
      <c r="C1025" s="192"/>
      <c r="D1025" s="192"/>
      <c r="E1025" s="192"/>
    </row>
    <row r="1026" spans="2:5" x14ac:dyDescent="0.25">
      <c r="B1026" s="192"/>
      <c r="C1026" s="192"/>
      <c r="D1026" s="192"/>
      <c r="E1026" s="192"/>
    </row>
    <row r="1027" spans="2:5" x14ac:dyDescent="0.25">
      <c r="B1027" s="192"/>
      <c r="C1027" s="192"/>
      <c r="D1027" s="192"/>
      <c r="E1027" s="192"/>
    </row>
    <row r="1028" spans="2:5" x14ac:dyDescent="0.25">
      <c r="B1028" s="192"/>
      <c r="C1028" s="192"/>
      <c r="D1028" s="192"/>
      <c r="E1028" s="192"/>
    </row>
    <row r="1029" spans="2:5" x14ac:dyDescent="0.25">
      <c r="B1029" s="192"/>
      <c r="C1029" s="192"/>
      <c r="D1029" s="192"/>
      <c r="E1029" s="192"/>
    </row>
    <row r="1030" spans="2:5" x14ac:dyDescent="0.25">
      <c r="B1030" s="192"/>
      <c r="C1030" s="192"/>
      <c r="D1030" s="192"/>
      <c r="E1030" s="192"/>
    </row>
    <row r="1031" spans="2:5" x14ac:dyDescent="0.25">
      <c r="B1031" s="192"/>
      <c r="C1031" s="192"/>
      <c r="D1031" s="192"/>
      <c r="E1031" s="192"/>
    </row>
    <row r="1032" spans="2:5" x14ac:dyDescent="0.25">
      <c r="B1032" s="192"/>
      <c r="C1032" s="192"/>
      <c r="D1032" s="192"/>
      <c r="E1032" s="192"/>
    </row>
    <row r="1033" spans="2:5" x14ac:dyDescent="0.25">
      <c r="B1033" s="192"/>
      <c r="C1033" s="192"/>
      <c r="D1033" s="192"/>
      <c r="E1033" s="192"/>
    </row>
    <row r="1034" spans="2:5" x14ac:dyDescent="0.25">
      <c r="B1034" s="192"/>
      <c r="C1034" s="192"/>
      <c r="D1034" s="192"/>
      <c r="E1034" s="192"/>
    </row>
    <row r="1035" spans="2:5" x14ac:dyDescent="0.25">
      <c r="B1035" s="192"/>
      <c r="C1035" s="192"/>
      <c r="D1035" s="192"/>
      <c r="E1035" s="192"/>
    </row>
    <row r="1036" spans="2:5" x14ac:dyDescent="0.25">
      <c r="B1036" s="192"/>
      <c r="C1036" s="192"/>
      <c r="D1036" s="192"/>
      <c r="E1036" s="192"/>
    </row>
    <row r="1037" spans="2:5" x14ac:dyDescent="0.25">
      <c r="B1037" s="192"/>
      <c r="C1037" s="192"/>
      <c r="D1037" s="192"/>
      <c r="E1037" s="192"/>
    </row>
    <row r="1038" spans="2:5" x14ac:dyDescent="0.25">
      <c r="B1038" s="192"/>
      <c r="C1038" s="192"/>
      <c r="D1038" s="192"/>
      <c r="E1038" s="192"/>
    </row>
    <row r="1039" spans="2:5" x14ac:dyDescent="0.25">
      <c r="B1039" s="192"/>
      <c r="C1039" s="192"/>
      <c r="D1039" s="192"/>
      <c r="E1039" s="192"/>
    </row>
    <row r="1040" spans="2:5" x14ac:dyDescent="0.25">
      <c r="B1040" s="192"/>
      <c r="C1040" s="192"/>
      <c r="D1040" s="192"/>
      <c r="E1040" s="192"/>
    </row>
    <row r="1041" spans="2:5" x14ac:dyDescent="0.25">
      <c r="B1041" s="192"/>
      <c r="C1041" s="192"/>
      <c r="D1041" s="192"/>
      <c r="E1041" s="192"/>
    </row>
    <row r="1042" spans="2:5" x14ac:dyDescent="0.25">
      <c r="B1042" s="192"/>
      <c r="C1042" s="192"/>
      <c r="D1042" s="192"/>
      <c r="E1042" s="192"/>
    </row>
    <row r="1043" spans="2:5" x14ac:dyDescent="0.25">
      <c r="B1043" s="192"/>
      <c r="C1043" s="192"/>
      <c r="D1043" s="192"/>
      <c r="E1043" s="192"/>
    </row>
    <row r="1044" spans="2:5" x14ac:dyDescent="0.25">
      <c r="B1044" s="192"/>
      <c r="C1044" s="192"/>
      <c r="D1044" s="192"/>
      <c r="E1044" s="192"/>
    </row>
    <row r="1045" spans="2:5" x14ac:dyDescent="0.25">
      <c r="B1045" s="192"/>
      <c r="C1045" s="192"/>
      <c r="D1045" s="192"/>
      <c r="E1045" s="192"/>
    </row>
    <row r="1046" spans="2:5" x14ac:dyDescent="0.25">
      <c r="B1046" s="192"/>
      <c r="C1046" s="192"/>
      <c r="D1046" s="192"/>
      <c r="E1046" s="192"/>
    </row>
    <row r="1047" spans="2:5" x14ac:dyDescent="0.25">
      <c r="B1047" s="192"/>
      <c r="C1047" s="192"/>
      <c r="D1047" s="192"/>
      <c r="E1047" s="192"/>
    </row>
    <row r="1048" spans="2:5" x14ac:dyDescent="0.25">
      <c r="B1048" s="192"/>
      <c r="C1048" s="192"/>
      <c r="D1048" s="192"/>
      <c r="E1048" s="192"/>
    </row>
    <row r="1049" spans="2:5" x14ac:dyDescent="0.25">
      <c r="B1049" s="192"/>
      <c r="C1049" s="192"/>
      <c r="D1049" s="192"/>
      <c r="E1049" s="192"/>
    </row>
    <row r="1050" spans="2:5" x14ac:dyDescent="0.25">
      <c r="B1050" s="192"/>
      <c r="C1050" s="192"/>
      <c r="D1050" s="192"/>
      <c r="E1050" s="192"/>
    </row>
    <row r="1051" spans="2:5" x14ac:dyDescent="0.25">
      <c r="B1051" s="192"/>
      <c r="C1051" s="192"/>
      <c r="D1051" s="192"/>
      <c r="E1051" s="192"/>
    </row>
    <row r="1052" spans="2:5" x14ac:dyDescent="0.25">
      <c r="B1052" s="192"/>
      <c r="C1052" s="192"/>
      <c r="D1052" s="192"/>
      <c r="E1052" s="192"/>
    </row>
    <row r="1053" spans="2:5" x14ac:dyDescent="0.25">
      <c r="B1053" s="192"/>
      <c r="C1053" s="192"/>
      <c r="D1053" s="192"/>
      <c r="E1053" s="192"/>
    </row>
    <row r="1054" spans="2:5" x14ac:dyDescent="0.25">
      <c r="B1054" s="192"/>
      <c r="C1054" s="192"/>
      <c r="D1054" s="192"/>
      <c r="E1054" s="192"/>
    </row>
    <row r="1055" spans="2:5" x14ac:dyDescent="0.25">
      <c r="B1055" s="192"/>
      <c r="C1055" s="192"/>
      <c r="D1055" s="192"/>
      <c r="E1055" s="192"/>
    </row>
    <row r="1056" spans="2:5" x14ac:dyDescent="0.25">
      <c r="B1056" s="192"/>
      <c r="C1056" s="192"/>
      <c r="D1056" s="192"/>
      <c r="E1056" s="192"/>
    </row>
    <row r="1057" spans="2:5" x14ac:dyDescent="0.25">
      <c r="B1057" s="192"/>
      <c r="C1057" s="192"/>
      <c r="D1057" s="192"/>
      <c r="E1057" s="192"/>
    </row>
    <row r="1058" spans="2:5" x14ac:dyDescent="0.25">
      <c r="B1058" s="192"/>
      <c r="C1058" s="192"/>
      <c r="D1058" s="192"/>
      <c r="E1058" s="192"/>
    </row>
    <row r="1059" spans="2:5" x14ac:dyDescent="0.25">
      <c r="B1059" s="192"/>
      <c r="C1059" s="192"/>
      <c r="D1059" s="192"/>
      <c r="E1059" s="192"/>
    </row>
    <row r="1060" spans="2:5" x14ac:dyDescent="0.25">
      <c r="B1060" s="192"/>
      <c r="C1060" s="192"/>
      <c r="D1060" s="192"/>
      <c r="E1060" s="192"/>
    </row>
    <row r="1061" spans="2:5" x14ac:dyDescent="0.25">
      <c r="B1061" s="192"/>
      <c r="C1061" s="192"/>
      <c r="D1061" s="192"/>
      <c r="E1061" s="192"/>
    </row>
    <row r="1062" spans="2:5" x14ac:dyDescent="0.25">
      <c r="B1062" s="192"/>
      <c r="C1062" s="192"/>
      <c r="D1062" s="192"/>
      <c r="E1062" s="192"/>
    </row>
    <row r="1063" spans="2:5" x14ac:dyDescent="0.25">
      <c r="B1063" s="192"/>
      <c r="C1063" s="192"/>
      <c r="D1063" s="192"/>
      <c r="E1063" s="192"/>
    </row>
    <row r="1064" spans="2:5" x14ac:dyDescent="0.25">
      <c r="B1064" s="192"/>
      <c r="C1064" s="192"/>
      <c r="D1064" s="192"/>
      <c r="E1064" s="192"/>
    </row>
    <row r="1065" spans="2:5" x14ac:dyDescent="0.25">
      <c r="B1065" s="192"/>
      <c r="C1065" s="192"/>
      <c r="D1065" s="192"/>
      <c r="E1065" s="192"/>
    </row>
    <row r="1066" spans="2:5" x14ac:dyDescent="0.25">
      <c r="B1066" s="192"/>
      <c r="C1066" s="192"/>
      <c r="D1066" s="192"/>
      <c r="E1066" s="192"/>
    </row>
    <row r="1067" spans="2:5" x14ac:dyDescent="0.25">
      <c r="B1067" s="192"/>
      <c r="C1067" s="192"/>
      <c r="D1067" s="192"/>
      <c r="E1067" s="192"/>
    </row>
    <row r="1068" spans="2:5" x14ac:dyDescent="0.25">
      <c r="B1068" s="192"/>
      <c r="C1068" s="192"/>
      <c r="D1068" s="192"/>
      <c r="E1068" s="192"/>
    </row>
    <row r="1069" spans="2:5" x14ac:dyDescent="0.25">
      <c r="B1069" s="192"/>
      <c r="C1069" s="192"/>
      <c r="D1069" s="192"/>
      <c r="E1069" s="192"/>
    </row>
    <row r="1070" spans="2:5" x14ac:dyDescent="0.25">
      <c r="B1070" s="192"/>
      <c r="C1070" s="192"/>
      <c r="D1070" s="192"/>
      <c r="E1070" s="192"/>
    </row>
    <row r="1071" spans="2:5" x14ac:dyDescent="0.25">
      <c r="B1071" s="192"/>
      <c r="C1071" s="192"/>
      <c r="D1071" s="192"/>
      <c r="E1071" s="192"/>
    </row>
    <row r="1072" spans="2:5" x14ac:dyDescent="0.25">
      <c r="B1072" s="192"/>
      <c r="C1072" s="192"/>
      <c r="D1072" s="192"/>
      <c r="E1072" s="192"/>
    </row>
    <row r="1073" spans="2:5" x14ac:dyDescent="0.25">
      <c r="B1073" s="192"/>
      <c r="C1073" s="192"/>
      <c r="D1073" s="192"/>
      <c r="E1073" s="192"/>
    </row>
    <row r="1074" spans="2:5" x14ac:dyDescent="0.25">
      <c r="B1074" s="192"/>
      <c r="C1074" s="192"/>
      <c r="D1074" s="192"/>
      <c r="E1074" s="192"/>
    </row>
    <row r="1075" spans="2:5" x14ac:dyDescent="0.25">
      <c r="B1075" s="192"/>
      <c r="C1075" s="192"/>
      <c r="D1075" s="192"/>
      <c r="E1075" s="192"/>
    </row>
    <row r="1076" spans="2:5" x14ac:dyDescent="0.25">
      <c r="B1076" s="192"/>
      <c r="C1076" s="192"/>
      <c r="D1076" s="192"/>
      <c r="E1076" s="192"/>
    </row>
    <row r="1077" spans="2:5" x14ac:dyDescent="0.25">
      <c r="B1077" s="192"/>
      <c r="C1077" s="192"/>
      <c r="D1077" s="192"/>
      <c r="E1077" s="192"/>
    </row>
    <row r="1078" spans="2:5" x14ac:dyDescent="0.25">
      <c r="B1078" s="192"/>
      <c r="C1078" s="192"/>
      <c r="D1078" s="192"/>
      <c r="E1078" s="192"/>
    </row>
    <row r="1079" spans="2:5" x14ac:dyDescent="0.25">
      <c r="B1079" s="192"/>
      <c r="C1079" s="192"/>
      <c r="D1079" s="192"/>
      <c r="E1079" s="192"/>
    </row>
    <row r="1080" spans="2:5" x14ac:dyDescent="0.25">
      <c r="B1080" s="192"/>
      <c r="C1080" s="192"/>
      <c r="D1080" s="192"/>
      <c r="E1080" s="192"/>
    </row>
    <row r="1081" spans="2:5" x14ac:dyDescent="0.25">
      <c r="B1081" s="192"/>
      <c r="C1081" s="192"/>
      <c r="D1081" s="192"/>
      <c r="E1081" s="192"/>
    </row>
    <row r="1082" spans="2:5" x14ac:dyDescent="0.25">
      <c r="B1082" s="192"/>
      <c r="C1082" s="192"/>
      <c r="D1082" s="192"/>
      <c r="E1082" s="192"/>
    </row>
    <row r="1083" spans="2:5" x14ac:dyDescent="0.25">
      <c r="B1083" s="192"/>
      <c r="C1083" s="192"/>
      <c r="D1083" s="192"/>
      <c r="E1083" s="192"/>
    </row>
    <row r="1084" spans="2:5" x14ac:dyDescent="0.25">
      <c r="B1084" s="192"/>
      <c r="C1084" s="192"/>
      <c r="D1084" s="192"/>
      <c r="E1084" s="192"/>
    </row>
    <row r="1085" spans="2:5" x14ac:dyDescent="0.25">
      <c r="B1085" s="192"/>
      <c r="C1085" s="192"/>
      <c r="D1085" s="192"/>
      <c r="E1085" s="192"/>
    </row>
    <row r="1086" spans="2:5" x14ac:dyDescent="0.25">
      <c r="B1086" s="192"/>
      <c r="C1086" s="192"/>
      <c r="D1086" s="192"/>
      <c r="E1086" s="192"/>
    </row>
    <row r="1087" spans="2:5" x14ac:dyDescent="0.25">
      <c r="B1087" s="192"/>
      <c r="C1087" s="192"/>
      <c r="D1087" s="192"/>
      <c r="E1087" s="192"/>
    </row>
    <row r="1088" spans="2:5" x14ac:dyDescent="0.25">
      <c r="B1088" s="192"/>
      <c r="C1088" s="192"/>
      <c r="D1088" s="192"/>
      <c r="E1088" s="192"/>
    </row>
    <row r="1089" spans="2:5" x14ac:dyDescent="0.25">
      <c r="B1089" s="192"/>
      <c r="C1089" s="192"/>
      <c r="D1089" s="192"/>
      <c r="E1089" s="192"/>
    </row>
    <row r="1090" spans="2:5" x14ac:dyDescent="0.25">
      <c r="B1090" s="192"/>
      <c r="C1090" s="192"/>
      <c r="D1090" s="192"/>
      <c r="E1090" s="192"/>
    </row>
    <row r="1091" spans="2:5" x14ac:dyDescent="0.25">
      <c r="B1091" s="192"/>
      <c r="C1091" s="192"/>
      <c r="D1091" s="192"/>
      <c r="E1091" s="192"/>
    </row>
    <row r="1092" spans="2:5" x14ac:dyDescent="0.25">
      <c r="B1092" s="192"/>
      <c r="C1092" s="192"/>
      <c r="D1092" s="192"/>
      <c r="E1092" s="192"/>
    </row>
    <row r="1093" spans="2:5" x14ac:dyDescent="0.25">
      <c r="B1093" s="192"/>
      <c r="C1093" s="192"/>
      <c r="D1093" s="192"/>
      <c r="E1093" s="192"/>
    </row>
    <row r="1094" spans="2:5" x14ac:dyDescent="0.25">
      <c r="B1094" s="192"/>
      <c r="C1094" s="192"/>
      <c r="D1094" s="192"/>
      <c r="E1094" s="192"/>
    </row>
    <row r="1095" spans="2:5" x14ac:dyDescent="0.25">
      <c r="B1095" s="192"/>
      <c r="C1095" s="192"/>
      <c r="D1095" s="192"/>
      <c r="E1095" s="192"/>
    </row>
    <row r="1096" spans="2:5" x14ac:dyDescent="0.25">
      <c r="B1096" s="192"/>
      <c r="C1096" s="192"/>
      <c r="D1096" s="192"/>
      <c r="E1096" s="192"/>
    </row>
    <row r="1097" spans="2:5" x14ac:dyDescent="0.25">
      <c r="B1097" s="192"/>
      <c r="C1097" s="192"/>
      <c r="D1097" s="192"/>
      <c r="E1097" s="192"/>
    </row>
    <row r="1098" spans="2:5" x14ac:dyDescent="0.25">
      <c r="B1098" s="192"/>
      <c r="C1098" s="192"/>
      <c r="D1098" s="192"/>
      <c r="E1098" s="192"/>
    </row>
    <row r="1099" spans="2:5" x14ac:dyDescent="0.25">
      <c r="B1099" s="192"/>
      <c r="C1099" s="192"/>
      <c r="D1099" s="192"/>
      <c r="E1099" s="192"/>
    </row>
    <row r="1100" spans="2:5" x14ac:dyDescent="0.25">
      <c r="B1100" s="192"/>
      <c r="C1100" s="192"/>
      <c r="D1100" s="192"/>
      <c r="E1100" s="192"/>
    </row>
    <row r="1101" spans="2:5" x14ac:dyDescent="0.25">
      <c r="B1101" s="192"/>
      <c r="C1101" s="192"/>
      <c r="D1101" s="192"/>
      <c r="E1101" s="192"/>
    </row>
    <row r="1102" spans="2:5" x14ac:dyDescent="0.25">
      <c r="B1102" s="192"/>
      <c r="C1102" s="192"/>
      <c r="D1102" s="192"/>
      <c r="E1102" s="192"/>
    </row>
    <row r="1103" spans="2:5" x14ac:dyDescent="0.25">
      <c r="B1103" s="192"/>
      <c r="C1103" s="192"/>
      <c r="D1103" s="192"/>
      <c r="E1103" s="192"/>
    </row>
    <row r="1104" spans="2:5" x14ac:dyDescent="0.25">
      <c r="B1104" s="192"/>
      <c r="C1104" s="192"/>
      <c r="D1104" s="192"/>
      <c r="E1104" s="192"/>
    </row>
    <row r="1105" spans="2:5" x14ac:dyDescent="0.25">
      <c r="B1105" s="192"/>
      <c r="C1105" s="192"/>
      <c r="D1105" s="192"/>
      <c r="E1105" s="192"/>
    </row>
    <row r="1106" spans="2:5" x14ac:dyDescent="0.25">
      <c r="B1106" s="192"/>
      <c r="C1106" s="192"/>
      <c r="D1106" s="192"/>
      <c r="E1106" s="192"/>
    </row>
    <row r="1107" spans="2:5" x14ac:dyDescent="0.25">
      <c r="B1107" s="192"/>
      <c r="C1107" s="192"/>
      <c r="D1107" s="192"/>
      <c r="E1107" s="192"/>
    </row>
    <row r="1108" spans="2:5" x14ac:dyDescent="0.25">
      <c r="B1108" s="192"/>
      <c r="C1108" s="192"/>
      <c r="D1108" s="192"/>
      <c r="E1108" s="192"/>
    </row>
    <row r="1109" spans="2:5" x14ac:dyDescent="0.25">
      <c r="B1109" s="192"/>
      <c r="C1109" s="192"/>
      <c r="D1109" s="192"/>
      <c r="E1109" s="192"/>
    </row>
    <row r="1110" spans="2:5" x14ac:dyDescent="0.25">
      <c r="B1110" s="192"/>
      <c r="C1110" s="192"/>
      <c r="D1110" s="192"/>
      <c r="E1110" s="192"/>
    </row>
    <row r="1111" spans="2:5" x14ac:dyDescent="0.25">
      <c r="B1111" s="192"/>
      <c r="C1111" s="192"/>
      <c r="D1111" s="192"/>
      <c r="E1111" s="192"/>
    </row>
    <row r="1112" spans="2:5" x14ac:dyDescent="0.25">
      <c r="B1112" s="192"/>
      <c r="C1112" s="192"/>
      <c r="D1112" s="192"/>
      <c r="E1112" s="192"/>
    </row>
    <row r="1113" spans="2:5" x14ac:dyDescent="0.25">
      <c r="B1113" s="192"/>
      <c r="C1113" s="192"/>
      <c r="D1113" s="192"/>
      <c r="E1113" s="192"/>
    </row>
    <row r="1114" spans="2:5" x14ac:dyDescent="0.25">
      <c r="B1114" s="192"/>
      <c r="C1114" s="192"/>
      <c r="D1114" s="192"/>
      <c r="E1114" s="192"/>
    </row>
    <row r="1115" spans="2:5" x14ac:dyDescent="0.25">
      <c r="B1115" s="192"/>
      <c r="C1115" s="192"/>
      <c r="D1115" s="192"/>
      <c r="E1115" s="192"/>
    </row>
    <row r="1116" spans="2:5" x14ac:dyDescent="0.25">
      <c r="B1116" s="192"/>
      <c r="C1116" s="192"/>
      <c r="D1116" s="192"/>
      <c r="E1116" s="192"/>
    </row>
    <row r="1117" spans="2:5" x14ac:dyDescent="0.25">
      <c r="B1117" s="192"/>
      <c r="C1117" s="192"/>
      <c r="D1117" s="192"/>
      <c r="E1117" s="192"/>
    </row>
    <row r="1118" spans="2:5" x14ac:dyDescent="0.25">
      <c r="B1118" s="192"/>
      <c r="C1118" s="192"/>
      <c r="D1118" s="192"/>
      <c r="E1118" s="192"/>
    </row>
    <row r="1119" spans="2:5" x14ac:dyDescent="0.25">
      <c r="B1119" s="192"/>
      <c r="C1119" s="192"/>
      <c r="D1119" s="192"/>
      <c r="E1119" s="192"/>
    </row>
    <row r="1120" spans="2:5" x14ac:dyDescent="0.25">
      <c r="B1120" s="192"/>
      <c r="C1120" s="192"/>
      <c r="D1120" s="192"/>
      <c r="E1120" s="192"/>
    </row>
    <row r="1121" spans="2:5" x14ac:dyDescent="0.25">
      <c r="B1121" s="192"/>
      <c r="C1121" s="192"/>
      <c r="D1121" s="192"/>
      <c r="E1121" s="192"/>
    </row>
    <row r="1122" spans="2:5" x14ac:dyDescent="0.25">
      <c r="B1122" s="192"/>
      <c r="C1122" s="192"/>
      <c r="D1122" s="192"/>
      <c r="E1122" s="192"/>
    </row>
    <row r="1123" spans="2:5" x14ac:dyDescent="0.25">
      <c r="B1123" s="192"/>
      <c r="C1123" s="192"/>
      <c r="D1123" s="192"/>
      <c r="E1123" s="192"/>
    </row>
    <row r="1124" spans="2:5" x14ac:dyDescent="0.25">
      <c r="B1124" s="192"/>
      <c r="C1124" s="192"/>
      <c r="D1124" s="192"/>
      <c r="E1124" s="192"/>
    </row>
    <row r="1125" spans="2:5" x14ac:dyDescent="0.25">
      <c r="B1125" s="192"/>
      <c r="C1125" s="192"/>
      <c r="D1125" s="192"/>
      <c r="E1125" s="192"/>
    </row>
    <row r="1126" spans="2:5" x14ac:dyDescent="0.25">
      <c r="B1126" s="192"/>
      <c r="C1126" s="192"/>
      <c r="D1126" s="192"/>
      <c r="E1126" s="192"/>
    </row>
    <row r="1127" spans="2:5" x14ac:dyDescent="0.25">
      <c r="B1127" s="192"/>
      <c r="C1127" s="192"/>
      <c r="D1127" s="192"/>
      <c r="E1127" s="192"/>
    </row>
    <row r="1128" spans="2:5" x14ac:dyDescent="0.25">
      <c r="B1128" s="192"/>
      <c r="C1128" s="192"/>
      <c r="D1128" s="192"/>
      <c r="E1128" s="192"/>
    </row>
    <row r="1129" spans="2:5" x14ac:dyDescent="0.25">
      <c r="B1129" s="192"/>
      <c r="C1129" s="192"/>
      <c r="D1129" s="192"/>
      <c r="E1129" s="192"/>
    </row>
    <row r="1130" spans="2:5" x14ac:dyDescent="0.25">
      <c r="B1130" s="192"/>
      <c r="C1130" s="192"/>
      <c r="D1130" s="192"/>
      <c r="E1130" s="192"/>
    </row>
    <row r="1131" spans="2:5" x14ac:dyDescent="0.25">
      <c r="B1131" s="192"/>
      <c r="C1131" s="192"/>
      <c r="D1131" s="192"/>
      <c r="E1131" s="192"/>
    </row>
    <row r="1132" spans="2:5" x14ac:dyDescent="0.25">
      <c r="B1132" s="192"/>
      <c r="C1132" s="192"/>
      <c r="D1132" s="192"/>
      <c r="E1132" s="192"/>
    </row>
    <row r="1133" spans="2:5" x14ac:dyDescent="0.25">
      <c r="B1133" s="192"/>
      <c r="C1133" s="192"/>
      <c r="D1133" s="192"/>
      <c r="E1133" s="192"/>
    </row>
    <row r="1134" spans="2:5" x14ac:dyDescent="0.25">
      <c r="B1134" s="192"/>
      <c r="C1134" s="192"/>
      <c r="D1134" s="192"/>
      <c r="E1134" s="192"/>
    </row>
    <row r="1135" spans="2:5" x14ac:dyDescent="0.25">
      <c r="B1135" s="192"/>
      <c r="C1135" s="192"/>
      <c r="D1135" s="192"/>
      <c r="E1135" s="192"/>
    </row>
    <row r="1136" spans="2:5" x14ac:dyDescent="0.25">
      <c r="B1136" s="192"/>
      <c r="C1136" s="192"/>
      <c r="D1136" s="192"/>
      <c r="E1136" s="192"/>
    </row>
    <row r="1137" spans="2:5" x14ac:dyDescent="0.25">
      <c r="B1137" s="192"/>
      <c r="C1137" s="192"/>
      <c r="D1137" s="192"/>
      <c r="E1137" s="192"/>
    </row>
    <row r="1138" spans="2:5" x14ac:dyDescent="0.25">
      <c r="B1138" s="192"/>
      <c r="C1138" s="192"/>
      <c r="D1138" s="192"/>
      <c r="E1138" s="192"/>
    </row>
    <row r="1139" spans="2:5" x14ac:dyDescent="0.25">
      <c r="B1139" s="192"/>
      <c r="C1139" s="192"/>
      <c r="D1139" s="192"/>
      <c r="E1139" s="192"/>
    </row>
    <row r="1140" spans="2:5" x14ac:dyDescent="0.25">
      <c r="B1140" s="192"/>
      <c r="C1140" s="192"/>
      <c r="D1140" s="192"/>
      <c r="E1140" s="192"/>
    </row>
    <row r="1141" spans="2:5" x14ac:dyDescent="0.25">
      <c r="B1141" s="192"/>
      <c r="C1141" s="192"/>
      <c r="D1141" s="192"/>
      <c r="E1141" s="192"/>
    </row>
    <row r="1142" spans="2:5" x14ac:dyDescent="0.25">
      <c r="B1142" s="192"/>
      <c r="C1142" s="192"/>
      <c r="D1142" s="192"/>
      <c r="E1142" s="192"/>
    </row>
    <row r="1143" spans="2:5" x14ac:dyDescent="0.25">
      <c r="B1143" s="192"/>
      <c r="C1143" s="192"/>
      <c r="D1143" s="192"/>
      <c r="E1143" s="192"/>
    </row>
  </sheetData>
  <autoFilter ref="B6:E150" xr:uid="{00000000-0009-0000-0000-000004000000}">
    <filterColumn colId="0">
      <customFilters>
        <customFilter operator="notEqual" val=" "/>
      </customFilters>
    </filterColumn>
  </autoFilter>
  <customSheetViews>
    <customSheetView guid="{32919E7A-4AC7-4E07-89D3-743AB204779D}" filter="1" showAutoFilter="1">
      <selection activeCell="F17" sqref="F17"/>
      <pageMargins left="0.7" right="0.7" top="0.75" bottom="0.75" header="0.3" footer="0.3"/>
      <pageSetup paperSize="9" orientation="portrait" r:id="rId1"/>
      <autoFilter ref="B6:E150" xr:uid="{00000000-0000-0000-0000-000000000000}">
        <filterColumn colId="0">
          <customFilters>
            <customFilter operator="notEqual" val=" "/>
          </customFilters>
        </filterColumn>
      </autoFilter>
    </customSheetView>
    <customSheetView guid="{F21013EB-50BA-4D3E-A8C7-919544C5B58E}" showPageBreaks="1" filter="1" showAutoFilter="1">
      <selection activeCell="F165" sqref="F165"/>
      <pageMargins left="0.7" right="0.7" top="0.75" bottom="0.75" header="0.3" footer="0.3"/>
      <pageSetup paperSize="9" orientation="portrait" r:id="rId2"/>
      <autoFilter ref="B6:E150" xr:uid="{00000000-0000-0000-0000-000000000000}">
        <filterColumn colId="0">
          <customFilters>
            <customFilter operator="notEqual" val=" "/>
          </customFilters>
        </filterColumn>
      </autoFilter>
    </customSheetView>
  </customSheetViews>
  <mergeCells count="5">
    <mergeCell ref="C1:D1"/>
    <mergeCell ref="B4:B5"/>
    <mergeCell ref="C4:C5"/>
    <mergeCell ref="D4:D5"/>
    <mergeCell ref="E4:E5"/>
  </mergeCells>
  <conditionalFormatting sqref="C6:C113">
    <cfRule type="expression" dxfId="23" priority="1">
      <formula>INDIRECT("'"&amp;TRIM(RIGHT(SUBSTITUTE(CELL("filename",XFA6),"]","   "),3))+1&amp;"'!D"&amp;ROW(C6))&lt;&gt;C6</formula>
    </cfRule>
  </conditionalFormatting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2">
    <tabColor theme="6" tint="0.59999389629810485"/>
  </sheetPr>
  <dimension ref="A1:J56"/>
  <sheetViews>
    <sheetView view="pageLayout" topLeftCell="B1" zoomScaleNormal="100" workbookViewId="0">
      <selection activeCell="H22" sqref="H22"/>
    </sheetView>
  </sheetViews>
  <sheetFormatPr defaultColWidth="20.28515625" defaultRowHeight="17.100000000000001" customHeight="1" x14ac:dyDescent="0.25"/>
  <cols>
    <col min="1" max="1" width="0.5703125" style="280" hidden="1" customWidth="1"/>
    <col min="2" max="2" width="20.7109375" style="280" customWidth="1"/>
    <col min="3" max="5" width="9.5703125" style="280" customWidth="1"/>
    <col min="6" max="6" width="1.28515625" style="280" customWidth="1"/>
    <col min="7" max="7" width="20.7109375" style="280" customWidth="1"/>
    <col min="8" max="10" width="9.5703125" style="280" customWidth="1"/>
    <col min="11" max="11" width="20.28515625" style="280"/>
    <col min="12" max="12" width="12.7109375" style="280" customWidth="1"/>
    <col min="13" max="16384" width="20.28515625" style="280"/>
  </cols>
  <sheetData>
    <row r="1" spans="2:10" s="281" customFormat="1" ht="15.6" customHeight="1" x14ac:dyDescent="0.35">
      <c r="B1" s="550" t="s">
        <v>262</v>
      </c>
      <c r="C1" s="550"/>
      <c r="D1" s="549" t="s">
        <v>88</v>
      </c>
      <c r="E1" s="549"/>
      <c r="F1" s="293"/>
      <c r="G1" s="549" t="s">
        <v>89</v>
      </c>
      <c r="H1" s="549"/>
      <c r="I1" s="549"/>
      <c r="J1" s="293" t="s">
        <v>253</v>
      </c>
    </row>
    <row r="2" spans="2:10" ht="1.5" customHeight="1" thickBot="1" x14ac:dyDescent="0.3"/>
    <row r="3" spans="2:10" ht="15.6" customHeight="1" thickTop="1" thickBot="1" x14ac:dyDescent="0.3">
      <c r="B3" s="294" t="s">
        <v>138</v>
      </c>
      <c r="C3" s="295" t="s">
        <v>139</v>
      </c>
      <c r="D3" s="296" t="s">
        <v>140</v>
      </c>
      <c r="E3" s="297" t="s">
        <v>14</v>
      </c>
      <c r="G3" s="294" t="s">
        <v>138</v>
      </c>
      <c r="H3" s="295" t="s">
        <v>139</v>
      </c>
      <c r="I3" s="296" t="s">
        <v>140</v>
      </c>
      <c r="J3" s="297" t="s">
        <v>14</v>
      </c>
    </row>
    <row r="4" spans="2:10" ht="15.6" customHeight="1" x14ac:dyDescent="0.25">
      <c r="B4" s="285" t="str">
        <f>Originál!C13</f>
        <v>Pernštejn čap. 10˚</v>
      </c>
      <c r="C4" s="283"/>
      <c r="D4" s="282"/>
      <c r="E4" s="286"/>
      <c r="G4" s="285" t="str">
        <f>Originál!C81</f>
        <v>Káva turecká</v>
      </c>
      <c r="H4" s="283"/>
      <c r="I4" s="282"/>
      <c r="J4" s="286"/>
    </row>
    <row r="5" spans="2:10" ht="15.6" customHeight="1" x14ac:dyDescent="0.25">
      <c r="B5" s="287" t="str">
        <f>Originál!C14</f>
        <v>Malinovka čap.</v>
      </c>
      <c r="C5" s="284"/>
      <c r="D5" s="279"/>
      <c r="E5" s="288"/>
      <c r="G5" s="287" t="str">
        <f>Originál!C82</f>
        <v>Nescafé 3v1</v>
      </c>
      <c r="H5" s="284"/>
      <c r="I5" s="279"/>
      <c r="J5" s="288"/>
    </row>
    <row r="6" spans="2:10" ht="15.6" customHeight="1" x14ac:dyDescent="0.25">
      <c r="B6" s="287" t="str">
        <f>Originál!C15</f>
        <v>Radler čap.</v>
      </c>
      <c r="C6" s="284"/>
      <c r="D6" s="279"/>
      <c r="E6" s="288"/>
      <c r="G6" s="287" t="str">
        <f>Originál!C83</f>
        <v>Čaj</v>
      </c>
      <c r="H6" s="284"/>
      <c r="I6" s="279"/>
      <c r="J6" s="288"/>
    </row>
    <row r="7" spans="2:10" ht="15.6" customHeight="1" x14ac:dyDescent="0.25">
      <c r="B7" s="287"/>
      <c r="C7" s="284"/>
      <c r="D7" s="279"/>
      <c r="E7" s="288"/>
      <c r="G7" s="287" t="str">
        <f>Originál!C84</f>
        <v>Mlieko do kávy</v>
      </c>
      <c r="H7" s="284"/>
      <c r="I7" s="279"/>
      <c r="J7" s="288"/>
    </row>
    <row r="8" spans="2:10" ht="15.6" customHeight="1" x14ac:dyDescent="0.25">
      <c r="B8" s="287" t="str">
        <f>Originál!C17</f>
        <v>Šariš 10˚ fľaša</v>
      </c>
      <c r="C8" s="284"/>
      <c r="D8" s="279"/>
      <c r="E8" s="288"/>
      <c r="G8" s="287" t="str">
        <f>Originál!C85</f>
        <v>Cukor HB</v>
      </c>
      <c r="H8" s="284"/>
      <c r="I8" s="279"/>
      <c r="J8" s="288"/>
    </row>
    <row r="9" spans="2:10" ht="15.6" customHeight="1" x14ac:dyDescent="0.25">
      <c r="B9" s="287" t="str">
        <f>Originál!C18</f>
        <v>Kozel 10˚ fľaša</v>
      </c>
      <c r="C9" s="284"/>
      <c r="D9" s="279"/>
      <c r="E9" s="288"/>
      <c r="G9" s="287"/>
      <c r="H9" s="284"/>
      <c r="I9" s="279"/>
      <c r="J9" s="288"/>
    </row>
    <row r="10" spans="2:10" ht="15.6" customHeight="1" x14ac:dyDescent="0.25">
      <c r="B10" s="287" t="str">
        <f>Originál!C19</f>
        <v>Birell nealko fľaša</v>
      </c>
      <c r="C10" s="284"/>
      <c r="D10" s="279"/>
      <c r="E10" s="288"/>
      <c r="G10" s="287" t="str">
        <f>Originál!C89</f>
        <v>Golden</v>
      </c>
      <c r="H10" s="284"/>
      <c r="I10" s="279"/>
      <c r="J10" s="288"/>
    </row>
    <row r="11" spans="2:10" ht="15.6" customHeight="1" x14ac:dyDescent="0.25">
      <c r="B11" s="287" t="str">
        <f>Originál!C20</f>
        <v>Gambrinus fľaša</v>
      </c>
      <c r="C11" s="284"/>
      <c r="D11" s="279"/>
      <c r="E11" s="288"/>
      <c r="G11" s="287" t="str">
        <f>Originál!C90</f>
        <v>Petra 3,40€</v>
      </c>
      <c r="H11" s="284"/>
      <c r="I11" s="279"/>
      <c r="J11" s="288"/>
    </row>
    <row r="12" spans="2:10" ht="15.6" customHeight="1" x14ac:dyDescent="0.25">
      <c r="B12" s="287" t="str">
        <f>Originál!C21</f>
        <v>Plzeň 12˚ fľaša</v>
      </c>
      <c r="C12" s="284"/>
      <c r="D12" s="279"/>
      <c r="E12" s="288"/>
      <c r="G12" s="287" t="str">
        <f>Originál!C91</f>
        <v>Malboro 3,70€</v>
      </c>
      <c r="H12" s="284"/>
      <c r="I12" s="279"/>
      <c r="J12" s="288"/>
    </row>
    <row r="13" spans="2:10" ht="15.6" customHeight="1" x14ac:dyDescent="0.25">
      <c r="B13" s="287" t="str">
        <f>Originál!C23</f>
        <v>Gambrinus plech.</v>
      </c>
      <c r="C13" s="284"/>
      <c r="D13" s="279"/>
      <c r="E13" s="288"/>
      <c r="G13" s="287" t="str">
        <f>Originál!C92</f>
        <v>LM 3,40€</v>
      </c>
      <c r="H13" s="284"/>
      <c r="I13" s="279"/>
      <c r="J13" s="288"/>
    </row>
    <row r="14" spans="2:10" ht="15.6" customHeight="1" x14ac:dyDescent="0.25">
      <c r="B14" s="287"/>
      <c r="C14" s="284"/>
      <c r="D14" s="279"/>
      <c r="E14" s="288"/>
      <c r="G14" s="287" t="str">
        <f>Originál!C93</f>
        <v>Mars</v>
      </c>
      <c r="H14" s="284"/>
      <c r="I14" s="279"/>
      <c r="J14" s="288"/>
    </row>
    <row r="15" spans="2:10" ht="15.6" customHeight="1" x14ac:dyDescent="0.25">
      <c r="B15" s="287" t="str">
        <f>Originál!C27</f>
        <v>Práznde sudy</v>
      </c>
      <c r="C15" s="284"/>
      <c r="D15" s="279"/>
      <c r="E15" s="288"/>
      <c r="G15" s="287" t="str">
        <f>Originál!C94</f>
        <v>West</v>
      </c>
      <c r="H15" s="284"/>
      <c r="I15" s="279"/>
      <c r="J15" s="288"/>
    </row>
    <row r="16" spans="2:10" ht="15.6" customHeight="1" x14ac:dyDescent="0.25">
      <c r="B16" s="287" t="str">
        <f>Originál!C28</f>
        <v>Práznde fľaše</v>
      </c>
      <c r="C16" s="284"/>
      <c r="D16" s="279"/>
      <c r="E16" s="288"/>
      <c r="G16" s="287" t="str">
        <f>Originál!C96</f>
        <v>Malboro 4,00€</v>
      </c>
      <c r="H16" s="284"/>
      <c r="I16" s="279"/>
      <c r="J16" s="288"/>
    </row>
    <row r="17" spans="2:10" ht="15.6" customHeight="1" x14ac:dyDescent="0.25">
      <c r="B17" s="287"/>
      <c r="C17" s="284"/>
      <c r="D17" s="279"/>
      <c r="E17" s="288"/>
      <c r="G17" s="287"/>
      <c r="H17" s="284"/>
      <c r="I17" s="279"/>
      <c r="J17" s="288"/>
    </row>
    <row r="18" spans="2:10" ht="15.6" customHeight="1" x14ac:dyDescent="0.25">
      <c r="B18" s="287" t="str">
        <f>Originál!C31</f>
        <v>Víno biele</v>
      </c>
      <c r="C18" s="284"/>
      <c r="D18" s="279"/>
      <c r="E18" s="288"/>
      <c r="G18" s="287"/>
      <c r="H18" s="284"/>
      <c r="I18" s="279"/>
      <c r="J18" s="288"/>
    </row>
    <row r="19" spans="2:10" ht="15.6" customHeight="1" x14ac:dyDescent="0.25">
      <c r="B19" s="287" t="str">
        <f>Originál!C32</f>
        <v>Víno červené</v>
      </c>
      <c r="C19" s="284"/>
      <c r="D19" s="279"/>
      <c r="E19" s="288"/>
      <c r="G19" s="287" t="str">
        <f>Originál!C100</f>
        <v>Hyg. vreckovky</v>
      </c>
      <c r="H19" s="284"/>
      <c r="I19" s="279"/>
      <c r="J19" s="288"/>
    </row>
    <row r="20" spans="2:10" ht="15.6" customHeight="1" x14ac:dyDescent="0.25">
      <c r="B20" s="287"/>
      <c r="C20" s="284"/>
      <c r="D20" s="279"/>
      <c r="E20" s="288"/>
      <c r="G20" s="287" t="str">
        <f>Originál!C101</f>
        <v>Zapaľovač</v>
      </c>
      <c r="H20" s="284"/>
      <c r="I20" s="279"/>
      <c r="J20" s="288"/>
    </row>
    <row r="21" spans="2:10" ht="15.6" customHeight="1" x14ac:dyDescent="0.25">
      <c r="B21" s="287" t="str">
        <f>Originál!C34</f>
        <v>Vodka</v>
      </c>
      <c r="C21" s="284"/>
      <c r="D21" s="279"/>
      <c r="E21" s="288"/>
      <c r="G21" s="287" t="str">
        <f>Originál!C102</f>
        <v>Zápalky</v>
      </c>
      <c r="H21" s="284"/>
      <c r="I21" s="279"/>
      <c r="J21" s="288"/>
    </row>
    <row r="22" spans="2:10" ht="15.6" customHeight="1" x14ac:dyDescent="0.25">
      <c r="B22" s="287" t="str">
        <f>Originál!C35</f>
        <v>Borovička</v>
      </c>
      <c r="C22" s="284"/>
      <c r="D22" s="279"/>
      <c r="E22" s="288"/>
      <c r="G22" s="287"/>
      <c r="H22" s="284"/>
      <c r="I22" s="279"/>
      <c r="J22" s="288"/>
    </row>
    <row r="23" spans="2:10" ht="15.6" customHeight="1" x14ac:dyDescent="0.25">
      <c r="B23" s="287" t="str">
        <f>Originál!C36</f>
        <v>Koniferka</v>
      </c>
      <c r="C23" s="284"/>
      <c r="D23" s="279"/>
      <c r="E23" s="288"/>
      <c r="G23" s="287" t="str">
        <f>Originál!C117</f>
        <v>Kinderko</v>
      </c>
      <c r="H23" s="284"/>
      <c r="I23" s="279"/>
      <c r="J23" s="288"/>
    </row>
    <row r="24" spans="2:10" ht="15.6" customHeight="1" x14ac:dyDescent="0.25">
      <c r="B24" s="287" t="str">
        <f>Originál!C37</f>
        <v>RUM</v>
      </c>
      <c r="C24" s="284"/>
      <c r="D24" s="279"/>
      <c r="E24" s="288"/>
      <c r="G24" s="287" t="str">
        <f>Originál!C118</f>
        <v>Horalka</v>
      </c>
      <c r="H24" s="284"/>
      <c r="I24" s="279"/>
      <c r="J24" s="288"/>
    </row>
    <row r="25" spans="2:10" ht="15.6" customHeight="1" x14ac:dyDescent="0.25">
      <c r="B25" s="287" t="str">
        <f>Originál!C38</f>
        <v>Hruška</v>
      </c>
      <c r="C25" s="284"/>
      <c r="D25" s="279"/>
      <c r="E25" s="288"/>
      <c r="G25" s="287" t="str">
        <f>Originál!C119</f>
        <v>Kávenky</v>
      </c>
      <c r="H25" s="284"/>
      <c r="I25" s="279"/>
      <c r="J25" s="288"/>
    </row>
    <row r="26" spans="2:10" ht="15.6" customHeight="1" x14ac:dyDescent="0.25">
      <c r="B26" s="287" t="str">
        <f>Originál!C39</f>
        <v>Spišská borovička</v>
      </c>
      <c r="C26" s="284"/>
      <c r="D26" s="279"/>
      <c r="E26" s="288"/>
      <c r="G26" s="287" t="str">
        <f>Originál!C120</f>
        <v>Kinder čokoláda</v>
      </c>
      <c r="H26" s="284"/>
      <c r="I26" s="279"/>
      <c r="J26" s="288"/>
    </row>
    <row r="27" spans="2:10" ht="15.6" customHeight="1" x14ac:dyDescent="0.25">
      <c r="B27" s="287" t="str">
        <f>Originál!C40</f>
        <v>Trenčianské hradné</v>
      </c>
      <c r="C27" s="284"/>
      <c r="D27" s="279"/>
      <c r="E27" s="288"/>
      <c r="G27" s="287" t="str">
        <f>Originál!C121</f>
        <v>3-BIT</v>
      </c>
      <c r="H27" s="284"/>
      <c r="I27" s="279"/>
      <c r="J27" s="288"/>
    </row>
    <row r="28" spans="2:10" ht="15.6" customHeight="1" x14ac:dyDescent="0.25">
      <c r="B28" s="287" t="str">
        <f>Originál!C41</f>
        <v>Karpatská horká</v>
      </c>
      <c r="C28" s="284"/>
      <c r="D28" s="279"/>
      <c r="E28" s="288"/>
      <c r="G28" s="287" t="str">
        <f>Originál!C122</f>
        <v>Banán</v>
      </c>
      <c r="H28" s="284"/>
      <c r="I28" s="279"/>
      <c r="J28" s="288"/>
    </row>
    <row r="29" spans="2:10" ht="15.6" customHeight="1" x14ac:dyDescent="0.25">
      <c r="B29" s="287" t="str">
        <f>Originál!C42</f>
        <v>Vodka Peach</v>
      </c>
      <c r="C29" s="284"/>
      <c r="D29" s="279"/>
      <c r="E29" s="288"/>
      <c r="G29" s="287" t="str">
        <f>Originál!C123</f>
        <v>Margot</v>
      </c>
      <c r="H29" s="284"/>
      <c r="I29" s="279"/>
      <c r="J29" s="288"/>
    </row>
    <row r="30" spans="2:10" ht="15.6" customHeight="1" x14ac:dyDescent="0.25">
      <c r="B30" s="287" t="str">
        <f>Originál!C43</f>
        <v>Becherovka</v>
      </c>
      <c r="C30" s="284"/>
      <c r="D30" s="279"/>
      <c r="E30" s="288"/>
      <c r="G30" s="287" t="str">
        <f>Originál!C124</f>
        <v>Lízatko 2</v>
      </c>
      <c r="H30" s="284"/>
      <c r="I30" s="279"/>
      <c r="J30" s="288"/>
    </row>
    <row r="31" spans="2:10" ht="15.6" customHeight="1" x14ac:dyDescent="0.25">
      <c r="B31" s="287" t="str">
        <f>Originál!C44</f>
        <v>Fernet</v>
      </c>
      <c r="C31" s="284"/>
      <c r="D31" s="279"/>
      <c r="E31" s="288"/>
      <c r="G31" s="287" t="str">
        <f>Originál!C125</f>
        <v>Mila</v>
      </c>
      <c r="H31" s="284"/>
      <c r="I31" s="279"/>
      <c r="J31" s="288"/>
    </row>
    <row r="32" spans="2:10" ht="15.6" customHeight="1" x14ac:dyDescent="0.25">
      <c r="B32" s="287" t="str">
        <f>Originál!C45</f>
        <v>Slivka</v>
      </c>
      <c r="C32" s="284"/>
      <c r="D32" s="279"/>
      <c r="E32" s="288"/>
      <c r="G32" s="287" t="str">
        <f>Originál!C126</f>
        <v>Lízatko</v>
      </c>
      <c r="H32" s="284"/>
      <c r="I32" s="279"/>
      <c r="J32" s="288"/>
    </row>
    <row r="33" spans="2:10" ht="15.6" customHeight="1" x14ac:dyDescent="0.25">
      <c r="B33" s="287" t="str">
        <f>Originál!C46</f>
        <v>Bošácka slivovica</v>
      </c>
      <c r="C33" s="284"/>
      <c r="D33" s="279"/>
      <c r="E33" s="288"/>
      <c r="G33" s="287" t="str">
        <f>Originál!C127</f>
        <v>Chipsy</v>
      </c>
      <c r="H33" s="284"/>
      <c r="I33" s="279"/>
      <c r="J33" s="288"/>
    </row>
    <row r="34" spans="2:10" ht="15.6" customHeight="1" x14ac:dyDescent="0.25">
      <c r="B34" s="287" t="str">
        <f>Originál!C47</f>
        <v>Karpatská KB</v>
      </c>
      <c r="C34" s="284"/>
      <c r="D34" s="279"/>
      <c r="E34" s="288"/>
      <c r="G34" s="287" t="str">
        <f>Originál!C128</f>
        <v>Tofife</v>
      </c>
      <c r="H34" s="284"/>
      <c r="I34" s="279"/>
      <c r="J34" s="288"/>
    </row>
    <row r="35" spans="2:10" ht="15.6" customHeight="1" x14ac:dyDescent="0.25">
      <c r="B35" s="287" t="str">
        <f>Originál!C48</f>
        <v>Fernet Citrus</v>
      </c>
      <c r="C35" s="284"/>
      <c r="D35" s="279"/>
      <c r="E35" s="288"/>
      <c r="G35" s="287" t="str">
        <f>Originál!C129</f>
        <v>Milka čok.</v>
      </c>
      <c r="H35" s="284"/>
      <c r="I35" s="279"/>
      <c r="J35" s="288"/>
    </row>
    <row r="36" spans="2:10" ht="15.6" customHeight="1" x14ac:dyDescent="0.25">
      <c r="B36" s="287" t="str">
        <f>Originál!C49</f>
        <v>Pepermint</v>
      </c>
      <c r="C36" s="284"/>
      <c r="D36" s="279"/>
      <c r="E36" s="288"/>
      <c r="G36" s="287" t="str">
        <f>Originál!C130</f>
        <v>Tyčinky DRU</v>
      </c>
      <c r="H36" s="284"/>
      <c r="I36" s="279"/>
      <c r="J36" s="288"/>
    </row>
    <row r="37" spans="2:10" ht="15.6" customHeight="1" x14ac:dyDescent="0.25">
      <c r="B37" s="287" t="str">
        <f>Originál!C50</f>
        <v>Nicolaus vodka</v>
      </c>
      <c r="C37" s="284"/>
      <c r="D37" s="279"/>
      <c r="E37" s="288"/>
      <c r="G37" s="287" t="str">
        <f>Originál!C131</f>
        <v>Arašidy</v>
      </c>
      <c r="H37" s="284"/>
      <c r="I37" s="279"/>
      <c r="J37" s="288"/>
    </row>
    <row r="38" spans="2:10" ht="15.6" customHeight="1" x14ac:dyDescent="0.25">
      <c r="B38" s="287" t="str">
        <f>Originál!C51</f>
        <v>Captain Morgan</v>
      </c>
      <c r="C38" s="284"/>
      <c r="D38" s="279"/>
      <c r="E38" s="288"/>
      <c r="G38" s="287" t="str">
        <f>Originál!C132</f>
        <v>TIC-TAC</v>
      </c>
      <c r="H38" s="284"/>
      <c r="I38" s="279"/>
      <c r="J38" s="288"/>
    </row>
    <row r="39" spans="2:10" ht="15.6" customHeight="1" x14ac:dyDescent="0.25">
      <c r="B39" s="287"/>
      <c r="C39" s="284"/>
      <c r="D39" s="279"/>
      <c r="E39" s="288"/>
      <c r="G39" s="287" t="str">
        <f>Originál!C133</f>
        <v>Žuvažky plátky</v>
      </c>
      <c r="H39" s="284"/>
      <c r="I39" s="279"/>
      <c r="J39" s="288"/>
    </row>
    <row r="40" spans="2:10" ht="15.6" customHeight="1" x14ac:dyDescent="0.25">
      <c r="B40" s="287" t="str">
        <f>Originál!C65</f>
        <v>PEPSI + 7UP 0,5l</v>
      </c>
      <c r="C40" s="284"/>
      <c r="D40" s="279"/>
      <c r="E40" s="288"/>
      <c r="G40" s="287" t="str">
        <f>Originál!C134</f>
        <v>Žuvažky dražé</v>
      </c>
      <c r="H40" s="284"/>
      <c r="I40" s="279"/>
      <c r="J40" s="288"/>
    </row>
    <row r="41" spans="2:10" ht="15.6" customHeight="1" x14ac:dyDescent="0.25">
      <c r="B41" s="287" t="str">
        <f>Originál!C66</f>
        <v>Sprite +Tonic</v>
      </c>
      <c r="C41" s="284"/>
      <c r="D41" s="279"/>
      <c r="E41" s="288"/>
      <c r="G41" s="287" t="str">
        <f>Originál!C135</f>
        <v>Hašlerky</v>
      </c>
      <c r="H41" s="284"/>
      <c r="I41" s="279"/>
      <c r="J41" s="288"/>
    </row>
    <row r="42" spans="2:10" ht="15.6" customHeight="1" x14ac:dyDescent="0.25">
      <c r="B42" s="287" t="str">
        <f>Originál!C67</f>
        <v>Minerálka 0,5l</v>
      </c>
      <c r="C42" s="284"/>
      <c r="D42" s="279"/>
      <c r="E42" s="288"/>
      <c r="G42" s="287" t="str">
        <f>Originál!C136</f>
        <v>Žuvačky guličky</v>
      </c>
      <c r="H42" s="284"/>
      <c r="I42" s="279"/>
      <c r="J42" s="288"/>
    </row>
    <row r="43" spans="2:10" ht="15.6" customHeight="1" x14ac:dyDescent="0.25">
      <c r="B43" s="287" t="str">
        <f>Originál!C68</f>
        <v>Kofola 0,5l</v>
      </c>
      <c r="C43" s="284"/>
      <c r="D43" s="279"/>
      <c r="E43" s="288"/>
      <c r="G43" s="287" t="str">
        <f>Originál!C137</f>
        <v>Chrumky</v>
      </c>
      <c r="H43" s="284"/>
      <c r="I43" s="279"/>
      <c r="J43" s="288"/>
    </row>
    <row r="44" spans="2:10" ht="15.6" customHeight="1" x14ac:dyDescent="0.25">
      <c r="B44" s="287" t="str">
        <f>Originál!C69</f>
        <v>Džús krabička</v>
      </c>
      <c r="C44" s="284"/>
      <c r="D44" s="279"/>
      <c r="E44" s="288"/>
      <c r="G44" s="287"/>
      <c r="H44" s="284"/>
      <c r="I44" s="279"/>
      <c r="J44" s="288"/>
    </row>
    <row r="45" spans="2:10" ht="15.6" customHeight="1" x14ac:dyDescent="0.25">
      <c r="B45" s="287" t="str">
        <f>Originál!C70</f>
        <v>Energetický nápoj</v>
      </c>
      <c r="C45" s="284"/>
      <c r="D45" s="279"/>
      <c r="E45" s="288"/>
      <c r="G45" s="287"/>
      <c r="H45" s="284"/>
      <c r="I45" s="279"/>
      <c r="J45" s="288"/>
    </row>
    <row r="46" spans="2:10" ht="15.6" customHeight="1" x14ac:dyDescent="0.25">
      <c r="B46" s="287" t="str">
        <f>Originál!C71</f>
        <v>Limo 0,33l fľaša</v>
      </c>
      <c r="C46" s="284"/>
      <c r="D46" s="279"/>
      <c r="E46" s="288"/>
      <c r="G46" s="287"/>
      <c r="H46" s="284"/>
      <c r="I46" s="279"/>
      <c r="J46" s="288"/>
    </row>
    <row r="47" spans="2:10" ht="15.6" customHeight="1" x14ac:dyDescent="0.25">
      <c r="B47" s="287" t="str">
        <f>Originál!C72</f>
        <v>Minerálka 2l</v>
      </c>
      <c r="C47" s="284"/>
      <c r="D47" s="279"/>
      <c r="E47" s="288"/>
      <c r="G47" s="287"/>
      <c r="H47" s="284"/>
      <c r="I47" s="279"/>
      <c r="J47" s="288"/>
    </row>
    <row r="48" spans="2:10" ht="15.6" customHeight="1" x14ac:dyDescent="0.25">
      <c r="B48" s="287" t="str">
        <f>Originál!C73</f>
        <v>Relax džús fľaška</v>
      </c>
      <c r="C48" s="284"/>
      <c r="D48" s="279"/>
      <c r="E48" s="288"/>
      <c r="G48" s="287"/>
      <c r="H48" s="284"/>
      <c r="I48" s="279"/>
      <c r="J48" s="288"/>
    </row>
    <row r="49" spans="2:10" ht="15.6" customHeight="1" x14ac:dyDescent="0.25">
      <c r="B49" s="287" t="str">
        <f>Originál!C74</f>
        <v>Ďžús nalievaný</v>
      </c>
      <c r="C49" s="284"/>
      <c r="D49" s="279"/>
      <c r="E49" s="288"/>
      <c r="G49" s="287"/>
      <c r="H49" s="284"/>
      <c r="I49" s="279"/>
      <c r="J49" s="288"/>
    </row>
    <row r="50" spans="2:10" ht="15.6" customHeight="1" x14ac:dyDescent="0.25">
      <c r="B50" s="287" t="str">
        <f>Originál!C75</f>
        <v>Toma</v>
      </c>
      <c r="C50" s="284"/>
      <c r="D50" s="279"/>
      <c r="E50" s="288"/>
      <c r="G50" s="287"/>
      <c r="H50" s="284"/>
      <c r="I50" s="279"/>
      <c r="J50" s="288"/>
    </row>
    <row r="51" spans="2:10" ht="15.6" customHeight="1" x14ac:dyDescent="0.25">
      <c r="B51" s="287" t="str">
        <f>Originál!C76</f>
        <v>HELLO Jupík</v>
      </c>
      <c r="C51" s="284"/>
      <c r="D51" s="279"/>
      <c r="E51" s="288"/>
      <c r="G51" s="287"/>
      <c r="H51" s="284"/>
      <c r="I51" s="279"/>
      <c r="J51" s="288"/>
    </row>
    <row r="52" spans="2:10" ht="15.6" customHeight="1" x14ac:dyDescent="0.25">
      <c r="B52" s="287" t="str">
        <f>Originál!C77</f>
        <v>COCA COLA</v>
      </c>
      <c r="C52" s="284"/>
      <c r="D52" s="279"/>
      <c r="E52" s="288"/>
      <c r="G52" s="287"/>
      <c r="H52" s="284"/>
      <c r="I52" s="279"/>
      <c r="J52" s="288"/>
    </row>
    <row r="53" spans="2:10" ht="15.6" customHeight="1" x14ac:dyDescent="0.25">
      <c r="B53" s="287" t="str">
        <f>Originál!C78</f>
        <v>Vinea</v>
      </c>
      <c r="C53" s="284"/>
      <c r="D53" s="279"/>
      <c r="E53" s="288"/>
      <c r="G53" s="287"/>
      <c r="H53" s="284"/>
      <c r="I53" s="279"/>
      <c r="J53" s="288"/>
    </row>
    <row r="54" spans="2:10" ht="15.6" customHeight="1" thickBot="1" x14ac:dyDescent="0.3">
      <c r="B54" s="289" t="str">
        <f>Originál!C79</f>
        <v>ALOE VERA</v>
      </c>
      <c r="C54" s="290"/>
      <c r="D54" s="291"/>
      <c r="E54" s="292"/>
      <c r="G54" s="289"/>
      <c r="H54" s="290"/>
      <c r="I54" s="291"/>
      <c r="J54" s="292"/>
    </row>
    <row r="55" spans="2:10" ht="3" customHeight="1" thickTop="1" x14ac:dyDescent="0.25"/>
    <row r="56" spans="2:10" ht="17.100000000000001" customHeight="1" x14ac:dyDescent="0.3">
      <c r="B56" s="551" t="s">
        <v>8</v>
      </c>
      <c r="C56" s="551"/>
      <c r="D56" s="552" t="s">
        <v>6</v>
      </c>
      <c r="E56" s="552"/>
      <c r="F56" s="552"/>
      <c r="G56" s="552"/>
      <c r="H56" s="551" t="s">
        <v>265</v>
      </c>
      <c r="I56" s="551"/>
      <c r="J56" s="551"/>
    </row>
  </sheetData>
  <mergeCells count="6">
    <mergeCell ref="D1:E1"/>
    <mergeCell ref="B1:C1"/>
    <mergeCell ref="G1:I1"/>
    <mergeCell ref="B56:C56"/>
    <mergeCell ref="D56:G56"/>
    <mergeCell ref="H56:J56"/>
  </mergeCells>
  <pageMargins left="0.17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Original12">
    <tabColor rgb="FFFF0000"/>
  </sheetPr>
  <dimension ref="A1:W159"/>
  <sheetViews>
    <sheetView showGridLines="0" showZeros="0" zoomScaleNormal="100" workbookViewId="0">
      <selection activeCell="I17" sqref="I17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68" t="s">
        <v>245</v>
      </c>
      <c r="E1" s="468"/>
      <c r="F1" s="468"/>
      <c r="G1" s="500" t="s">
        <v>280</v>
      </c>
      <c r="H1" s="500"/>
      <c r="I1" s="500"/>
      <c r="J1" s="190" t="s">
        <v>253</v>
      </c>
      <c r="K1" s="46"/>
      <c r="O1" s="492" t="s">
        <v>10</v>
      </c>
      <c r="P1" s="492"/>
      <c r="Q1" s="492"/>
      <c r="R1" s="49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493">
        <f>I2</f>
        <v>0</v>
      </c>
      <c r="Q2" s="49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499"/>
      <c r="I5" s="499"/>
      <c r="J5" s="499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01"/>
      <c r="I7" s="501"/>
      <c r="J7" s="469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87" t="s">
        <v>0</v>
      </c>
      <c r="C11" s="504" t="s">
        <v>2</v>
      </c>
      <c r="D11" s="487" t="s">
        <v>1</v>
      </c>
      <c r="E11" s="487" t="s">
        <v>15</v>
      </c>
      <c r="F11" s="495" t="s">
        <v>14</v>
      </c>
      <c r="G11" s="487" t="s">
        <v>87</v>
      </c>
      <c r="H11" s="72"/>
      <c r="I11" s="487" t="s">
        <v>13</v>
      </c>
      <c r="J11" s="487" t="s">
        <v>18</v>
      </c>
      <c r="K11" s="487" t="s">
        <v>19</v>
      </c>
      <c r="L11" s="491" t="s">
        <v>134</v>
      </c>
      <c r="O11" s="497" t="s">
        <v>16</v>
      </c>
      <c r="P11" s="487" t="s">
        <v>17</v>
      </c>
      <c r="Q11" s="502" t="s">
        <v>9</v>
      </c>
      <c r="R11" s="495" t="s">
        <v>11</v>
      </c>
      <c r="S11" s="489" t="s">
        <v>12</v>
      </c>
      <c r="U11" s="485" t="s">
        <v>144</v>
      </c>
      <c r="V11" s="486" t="s">
        <v>145</v>
      </c>
    </row>
    <row r="12" spans="1:22" s="7" customFormat="1" ht="16.350000000000001" customHeight="1" thickTop="1" thickBot="1" x14ac:dyDescent="0.3">
      <c r="A12" s="8"/>
      <c r="B12" s="488"/>
      <c r="C12" s="505"/>
      <c r="D12" s="488"/>
      <c r="E12" s="488"/>
      <c r="F12" s="496"/>
      <c r="G12" s="488"/>
      <c r="H12" s="72"/>
      <c r="I12" s="488"/>
      <c r="J12" s="488"/>
      <c r="K12" s="488"/>
      <c r="L12" s="491"/>
      <c r="O12" s="498"/>
      <c r="P12" s="488"/>
      <c r="Q12" s="503"/>
      <c r="R12" s="496"/>
      <c r="S12" s="490"/>
      <c r="U12" s="485"/>
      <c r="V12" s="486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332.3</v>
      </c>
      <c r="E13" s="300"/>
      <c r="F13" s="73">
        <f t="shared" ref="F13:F53" si="0">D13+E13</f>
        <v>332.3</v>
      </c>
      <c r="G13" s="312">
        <v>289.8</v>
      </c>
      <c r="H13" s="176"/>
      <c r="I13" s="322">
        <f t="shared" ref="I13:I53" si="1">D13+E13-G13</f>
        <v>42.5</v>
      </c>
      <c r="J13" s="9">
        <v>2</v>
      </c>
      <c r="K13" s="151">
        <f>I13*J13</f>
        <v>85</v>
      </c>
      <c r="L13" s="114" t="s">
        <v>135</v>
      </c>
      <c r="O13" s="202">
        <v>1.032</v>
      </c>
      <c r="P13" s="203">
        <f>J13</f>
        <v>2</v>
      </c>
      <c r="Q13" s="204">
        <f>I13*J13</f>
        <v>85</v>
      </c>
      <c r="R13" s="204">
        <f>(P13-O13)*I13</f>
        <v>41.14</v>
      </c>
      <c r="S13" s="205">
        <f>R13*0.8</f>
        <v>32.911999999999999</v>
      </c>
      <c r="U13" s="107">
        <f>G13</f>
        <v>289.8</v>
      </c>
      <c r="V13" s="56">
        <f>U13*O13</f>
        <v>299.0736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146.6</v>
      </c>
      <c r="E14" s="301"/>
      <c r="F14" s="73">
        <f t="shared" si="0"/>
        <v>146.6</v>
      </c>
      <c r="G14" s="313">
        <v>116.3</v>
      </c>
      <c r="H14" s="176"/>
      <c r="I14" s="322">
        <f t="shared" si="1"/>
        <v>30.299999999999997</v>
      </c>
      <c r="J14" s="12">
        <v>2</v>
      </c>
      <c r="K14" s="152">
        <f t="shared" ref="K14:K53" si="2">I14*J14</f>
        <v>60.599999999999994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60.599999999999994</v>
      </c>
      <c r="R14" s="13">
        <f>(P14-O14)*I14</f>
        <v>45.662100000000002</v>
      </c>
      <c r="S14" s="14">
        <f t="shared" ref="S14:S53" si="5">R14*0.8</f>
        <v>36.529680000000006</v>
      </c>
      <c r="U14" s="107">
        <f t="shared" ref="U14:U53" si="6">G14</f>
        <v>116.3</v>
      </c>
      <c r="V14" s="56">
        <f t="shared" ref="V14:V53" si="7">U14*O14</f>
        <v>57.335899999999995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22.9</v>
      </c>
      <c r="E15" s="301"/>
      <c r="F15" s="73">
        <f t="shared" si="0"/>
        <v>22.9</v>
      </c>
      <c r="G15" s="313">
        <v>17.100000000000001</v>
      </c>
      <c r="H15" s="176"/>
      <c r="I15" s="322">
        <f t="shared" si="1"/>
        <v>5.7999999999999972</v>
      </c>
      <c r="J15" s="15">
        <v>2.6</v>
      </c>
      <c r="K15" s="152">
        <f t="shared" si="2"/>
        <v>15.079999999999993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15.079999999999993</v>
      </c>
      <c r="R15" s="13">
        <f t="shared" ref="R15:R53" si="8">(P15-O15)*I15</f>
        <v>6.2639999999999976</v>
      </c>
      <c r="S15" s="14">
        <f t="shared" si="5"/>
        <v>5.0111999999999988</v>
      </c>
      <c r="U15" s="107">
        <f t="shared" si="6"/>
        <v>17.100000000000001</v>
      </c>
      <c r="V15" s="56">
        <f t="shared" si="7"/>
        <v>25.992000000000001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25</v>
      </c>
      <c r="E17" s="301"/>
      <c r="F17" s="74">
        <f t="shared" si="0"/>
        <v>25</v>
      </c>
      <c r="G17" s="313">
        <v>20</v>
      </c>
      <c r="H17" s="176"/>
      <c r="I17" s="322">
        <f t="shared" si="1"/>
        <v>5</v>
      </c>
      <c r="J17" s="12">
        <v>0.8</v>
      </c>
      <c r="K17" s="153">
        <f t="shared" si="2"/>
        <v>4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4</v>
      </c>
      <c r="R17" s="13">
        <f t="shared" si="8"/>
        <v>2.3000000000000003</v>
      </c>
      <c r="S17" s="14">
        <f t="shared" si="5"/>
        <v>1.8400000000000003</v>
      </c>
      <c r="U17" s="107">
        <f t="shared" si="6"/>
        <v>20</v>
      </c>
      <c r="V17" s="56">
        <f t="shared" si="7"/>
        <v>6.8000000000000007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23</v>
      </c>
      <c r="E18" s="301"/>
      <c r="F18" s="74">
        <f t="shared" si="0"/>
        <v>23</v>
      </c>
      <c r="G18" s="313">
        <v>21</v>
      </c>
      <c r="H18" s="176"/>
      <c r="I18" s="322">
        <f t="shared" si="1"/>
        <v>2</v>
      </c>
      <c r="J18" s="12">
        <v>0.9</v>
      </c>
      <c r="K18" s="152">
        <f t="shared" si="2"/>
        <v>1.8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1.8</v>
      </c>
      <c r="R18" s="13">
        <f t="shared" si="8"/>
        <v>0.8600000000000001</v>
      </c>
      <c r="S18" s="14">
        <f t="shared" si="5"/>
        <v>0.68800000000000017</v>
      </c>
      <c r="U18" s="107">
        <f t="shared" si="6"/>
        <v>21</v>
      </c>
      <c r="V18" s="56">
        <f t="shared" si="7"/>
        <v>9.8699999999999992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61</v>
      </c>
      <c r="E19" s="301">
        <v>-20</v>
      </c>
      <c r="F19" s="75">
        <f t="shared" si="0"/>
        <v>41</v>
      </c>
      <c r="G19" s="313">
        <v>39</v>
      </c>
      <c r="H19" s="176"/>
      <c r="I19" s="322">
        <f t="shared" si="1"/>
        <v>2</v>
      </c>
      <c r="J19" s="15">
        <v>1.2</v>
      </c>
      <c r="K19" s="152">
        <f t="shared" si="2"/>
        <v>2.4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2.4</v>
      </c>
      <c r="R19" s="13">
        <f t="shared" si="8"/>
        <v>1.1199999999999999</v>
      </c>
      <c r="S19" s="14">
        <f t="shared" si="5"/>
        <v>0.89599999999999991</v>
      </c>
      <c r="U19" s="107">
        <f t="shared" si="6"/>
        <v>39</v>
      </c>
      <c r="V19" s="56">
        <f t="shared" si="7"/>
        <v>24.96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50</v>
      </c>
      <c r="E20" s="301"/>
      <c r="F20" s="73">
        <f t="shared" si="0"/>
        <v>50</v>
      </c>
      <c r="G20" s="313">
        <v>43</v>
      </c>
      <c r="H20" s="176"/>
      <c r="I20" s="322">
        <f t="shared" si="1"/>
        <v>7</v>
      </c>
      <c r="J20" s="12">
        <v>0.9</v>
      </c>
      <c r="K20" s="152">
        <f t="shared" si="2"/>
        <v>6.3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6.3</v>
      </c>
      <c r="R20" s="13">
        <f t="shared" si="8"/>
        <v>2.38</v>
      </c>
      <c r="S20" s="14">
        <f t="shared" si="5"/>
        <v>1.9039999999999999</v>
      </c>
      <c r="U20" s="107">
        <f t="shared" si="6"/>
        <v>43</v>
      </c>
      <c r="V20" s="56">
        <f t="shared" si="7"/>
        <v>24.080000000000002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50</v>
      </c>
      <c r="E21" s="301"/>
      <c r="F21" s="73">
        <f t="shared" si="0"/>
        <v>50</v>
      </c>
      <c r="G21" s="313">
        <v>46</v>
      </c>
      <c r="H21" s="176"/>
      <c r="I21" s="322">
        <f t="shared" si="1"/>
        <v>4</v>
      </c>
      <c r="J21" s="12">
        <v>1.3</v>
      </c>
      <c r="K21" s="154">
        <f t="shared" si="2"/>
        <v>5.2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5.2</v>
      </c>
      <c r="R21" s="13">
        <f t="shared" si="8"/>
        <v>2.4240000000000004</v>
      </c>
      <c r="S21" s="14">
        <f t="shared" si="5"/>
        <v>1.9392000000000005</v>
      </c>
      <c r="U21" s="107">
        <f t="shared" si="6"/>
        <v>46</v>
      </c>
      <c r="V21" s="56">
        <f t="shared" si="7"/>
        <v>31.923999999999999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39</v>
      </c>
      <c r="E23" s="301"/>
      <c r="F23" s="74">
        <f t="shared" si="0"/>
        <v>39</v>
      </c>
      <c r="G23" s="313">
        <v>36</v>
      </c>
      <c r="H23" s="176"/>
      <c r="I23" s="322">
        <f t="shared" si="1"/>
        <v>3</v>
      </c>
      <c r="J23" s="12">
        <v>0.9</v>
      </c>
      <c r="K23" s="152">
        <f t="shared" si="2"/>
        <v>2.7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2.7</v>
      </c>
      <c r="R23" s="13">
        <f t="shared" si="8"/>
        <v>1.23</v>
      </c>
      <c r="S23" s="14">
        <f t="shared" si="5"/>
        <v>0.98399999999999999</v>
      </c>
      <c r="U23" s="107">
        <f t="shared" si="6"/>
        <v>36</v>
      </c>
      <c r="V23" s="56">
        <f t="shared" si="7"/>
        <v>17.64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29.8</v>
      </c>
      <c r="E31" s="301"/>
      <c r="F31" s="73">
        <f t="shared" si="0"/>
        <v>29.8</v>
      </c>
      <c r="G31" s="313">
        <v>25</v>
      </c>
      <c r="H31" s="176"/>
      <c r="I31" s="322">
        <f t="shared" si="1"/>
        <v>4.8000000000000007</v>
      </c>
      <c r="J31" s="12">
        <v>3</v>
      </c>
      <c r="K31" s="152">
        <f t="shared" si="2"/>
        <v>14.400000000000002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14.400000000000002</v>
      </c>
      <c r="R31" s="13">
        <f t="shared" si="8"/>
        <v>8.2080000000000002</v>
      </c>
      <c r="S31" s="14">
        <f t="shared" si="5"/>
        <v>6.5664000000000007</v>
      </c>
      <c r="U31" s="107">
        <f t="shared" si="6"/>
        <v>25</v>
      </c>
      <c r="V31" s="56">
        <f t="shared" si="7"/>
        <v>32.25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17.2</v>
      </c>
      <c r="E32" s="301"/>
      <c r="F32" s="73">
        <f t="shared" si="0"/>
        <v>17.2</v>
      </c>
      <c r="G32" s="313">
        <v>15</v>
      </c>
      <c r="H32" s="176"/>
      <c r="I32" s="322">
        <f t="shared" si="1"/>
        <v>2.1999999999999993</v>
      </c>
      <c r="J32" s="12">
        <v>3</v>
      </c>
      <c r="K32" s="152">
        <f t="shared" si="2"/>
        <v>6.5999999999999979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6.5999999999999979</v>
      </c>
      <c r="R32" s="13">
        <f t="shared" si="8"/>
        <v>3.7619999999999987</v>
      </c>
      <c r="S32" s="14">
        <f t="shared" si="5"/>
        <v>3.0095999999999989</v>
      </c>
      <c r="U32" s="107">
        <f t="shared" si="6"/>
        <v>15</v>
      </c>
      <c r="V32" s="56">
        <f t="shared" si="7"/>
        <v>19.350000000000001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40.1</v>
      </c>
      <c r="E34" s="301"/>
      <c r="F34" s="76">
        <f t="shared" si="0"/>
        <v>40.1</v>
      </c>
      <c r="G34" s="313">
        <v>36.65</v>
      </c>
      <c r="H34" s="176"/>
      <c r="I34" s="322">
        <f t="shared" si="1"/>
        <v>3.4500000000000028</v>
      </c>
      <c r="J34" s="12">
        <v>12</v>
      </c>
      <c r="K34" s="152">
        <f t="shared" si="2"/>
        <v>41.400000000000034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41.400000000000034</v>
      </c>
      <c r="R34" s="13">
        <f t="shared" si="8"/>
        <v>18.837000000000014</v>
      </c>
      <c r="S34" s="14">
        <f t="shared" si="5"/>
        <v>15.069600000000012</v>
      </c>
      <c r="U34" s="107">
        <f t="shared" si="6"/>
        <v>36.65</v>
      </c>
      <c r="V34" s="56">
        <f t="shared" si="7"/>
        <v>239.691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43.2</v>
      </c>
      <c r="E35" s="301"/>
      <c r="F35" s="76">
        <f t="shared" si="0"/>
        <v>43.2</v>
      </c>
      <c r="G35" s="313">
        <v>41.3</v>
      </c>
      <c r="H35" s="77"/>
      <c r="I35" s="322">
        <f t="shared" si="1"/>
        <v>1.9000000000000057</v>
      </c>
      <c r="J35" s="12">
        <v>12</v>
      </c>
      <c r="K35" s="153">
        <f t="shared" si="2"/>
        <v>22.800000000000068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22.800000000000068</v>
      </c>
      <c r="R35" s="13">
        <f t="shared" si="8"/>
        <v>10.336000000000032</v>
      </c>
      <c r="S35" s="14">
        <f t="shared" si="5"/>
        <v>8.2688000000000255</v>
      </c>
      <c r="U35" s="107">
        <f t="shared" si="6"/>
        <v>41.3</v>
      </c>
      <c r="V35" s="56">
        <f t="shared" si="7"/>
        <v>270.92799999999994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6.2</v>
      </c>
      <c r="E36" s="301"/>
      <c r="F36" s="76">
        <f t="shared" si="0"/>
        <v>6.2</v>
      </c>
      <c r="G36" s="313">
        <v>4.95</v>
      </c>
      <c r="H36" s="176"/>
      <c r="I36" s="323">
        <f t="shared" si="1"/>
        <v>1.25</v>
      </c>
      <c r="J36" s="12">
        <v>14</v>
      </c>
      <c r="K36" s="152">
        <f t="shared" si="2"/>
        <v>17.5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17.5</v>
      </c>
      <c r="R36" s="13">
        <f t="shared" si="8"/>
        <v>10.0625</v>
      </c>
      <c r="S36" s="14">
        <f t="shared" si="5"/>
        <v>8.0500000000000007</v>
      </c>
      <c r="U36" s="107">
        <f t="shared" si="6"/>
        <v>4.95</v>
      </c>
      <c r="V36" s="56">
        <f t="shared" si="7"/>
        <v>29.452500000000001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10.45</v>
      </c>
      <c r="E37" s="301"/>
      <c r="F37" s="78">
        <f t="shared" si="0"/>
        <v>10.45</v>
      </c>
      <c r="G37" s="313">
        <v>9.6</v>
      </c>
      <c r="H37" s="176"/>
      <c r="I37" s="322">
        <f t="shared" si="1"/>
        <v>0.84999999999999964</v>
      </c>
      <c r="J37" s="12">
        <v>12</v>
      </c>
      <c r="K37" s="153">
        <f t="shared" si="2"/>
        <v>10.199999999999996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10.199999999999996</v>
      </c>
      <c r="R37" s="13">
        <f t="shared" si="8"/>
        <v>5.2869999999999973</v>
      </c>
      <c r="S37" s="14">
        <f t="shared" si="5"/>
        <v>4.2295999999999978</v>
      </c>
      <c r="U37" s="107">
        <f t="shared" si="6"/>
        <v>9.6</v>
      </c>
      <c r="V37" s="56">
        <f t="shared" si="7"/>
        <v>55.488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4.3</v>
      </c>
      <c r="E38" s="301"/>
      <c r="F38" s="76">
        <f t="shared" si="0"/>
        <v>4.3</v>
      </c>
      <c r="G38" s="313">
        <v>3.8</v>
      </c>
      <c r="H38" s="176"/>
      <c r="I38" s="322">
        <f t="shared" si="1"/>
        <v>0.5</v>
      </c>
      <c r="J38" s="12">
        <v>14</v>
      </c>
      <c r="K38" s="152">
        <f t="shared" si="2"/>
        <v>7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7</v>
      </c>
      <c r="R38" s="13">
        <f t="shared" si="8"/>
        <v>3.4</v>
      </c>
      <c r="S38" s="14">
        <f t="shared" si="5"/>
        <v>2.72</v>
      </c>
      <c r="U38" s="107">
        <f t="shared" si="6"/>
        <v>3.8</v>
      </c>
      <c r="V38" s="56">
        <f t="shared" si="7"/>
        <v>27.36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4.5</v>
      </c>
      <c r="E39" s="301"/>
      <c r="F39" s="76">
        <f t="shared" si="0"/>
        <v>4.5</v>
      </c>
      <c r="G39" s="313">
        <v>4.4000000000000004</v>
      </c>
      <c r="H39" s="176"/>
      <c r="I39" s="322">
        <f t="shared" si="1"/>
        <v>9.9999999999999645E-2</v>
      </c>
      <c r="J39" s="12">
        <v>14</v>
      </c>
      <c r="K39" s="152">
        <f t="shared" si="2"/>
        <v>1.399999999999995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1.399999999999995</v>
      </c>
      <c r="R39" s="13">
        <f t="shared" si="8"/>
        <v>0.54499999999999804</v>
      </c>
      <c r="S39" s="14">
        <f t="shared" si="5"/>
        <v>0.43599999999999844</v>
      </c>
      <c r="U39" s="107">
        <f t="shared" si="6"/>
        <v>4.4000000000000004</v>
      </c>
      <c r="V39" s="56">
        <f t="shared" si="7"/>
        <v>37.620000000000005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7.8</v>
      </c>
      <c r="E40" s="301"/>
      <c r="F40" s="76">
        <f t="shared" si="0"/>
        <v>7.8</v>
      </c>
      <c r="G40" s="313">
        <v>6.8</v>
      </c>
      <c r="H40" s="176"/>
      <c r="I40" s="323">
        <f t="shared" si="1"/>
        <v>1</v>
      </c>
      <c r="J40" s="15">
        <v>12</v>
      </c>
      <c r="K40" s="154">
        <f t="shared" si="2"/>
        <v>12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12</v>
      </c>
      <c r="R40" s="13">
        <f t="shared" si="8"/>
        <v>5.3639999999999999</v>
      </c>
      <c r="S40" s="14">
        <f t="shared" si="5"/>
        <v>4.2911999999999999</v>
      </c>
      <c r="U40" s="107">
        <f t="shared" si="6"/>
        <v>6.8</v>
      </c>
      <c r="V40" s="56">
        <f t="shared" si="7"/>
        <v>45.1248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14.15</v>
      </c>
      <c r="E41" s="301"/>
      <c r="F41" s="78">
        <f t="shared" si="0"/>
        <v>14.15</v>
      </c>
      <c r="G41" s="313">
        <v>13.1</v>
      </c>
      <c r="H41" s="176"/>
      <c r="I41" s="322">
        <f t="shared" si="1"/>
        <v>1.0500000000000007</v>
      </c>
      <c r="J41" s="12">
        <v>12</v>
      </c>
      <c r="K41" s="153">
        <f t="shared" si="2"/>
        <v>12.600000000000009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12.600000000000009</v>
      </c>
      <c r="R41" s="13">
        <f t="shared" si="8"/>
        <v>7.0140000000000047</v>
      </c>
      <c r="S41" s="14">
        <f t="shared" si="5"/>
        <v>5.6112000000000037</v>
      </c>
      <c r="U41" s="107">
        <f t="shared" si="6"/>
        <v>13.1</v>
      </c>
      <c r="V41" s="56">
        <f t="shared" si="7"/>
        <v>69.692000000000007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4.75</v>
      </c>
      <c r="E42" s="301"/>
      <c r="F42" s="76">
        <f t="shared" si="0"/>
        <v>4.75</v>
      </c>
      <c r="G42" s="313">
        <v>4.55</v>
      </c>
      <c r="H42" s="176"/>
      <c r="I42" s="322">
        <f t="shared" si="1"/>
        <v>0.20000000000000018</v>
      </c>
      <c r="J42" s="12">
        <v>14</v>
      </c>
      <c r="K42" s="152">
        <f t="shared" si="2"/>
        <v>2.8000000000000025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2.8000000000000025</v>
      </c>
      <c r="R42" s="13">
        <f t="shared" si="8"/>
        <v>1.9180000000000017</v>
      </c>
      <c r="S42" s="14">
        <f t="shared" si="5"/>
        <v>1.5344000000000015</v>
      </c>
      <c r="U42" s="107">
        <f t="shared" si="6"/>
        <v>4.55</v>
      </c>
      <c r="V42" s="56">
        <f t="shared" si="7"/>
        <v>20.0655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4.5999999999999996</v>
      </c>
      <c r="E43" s="301"/>
      <c r="F43" s="76">
        <f t="shared" si="0"/>
        <v>4.5999999999999996</v>
      </c>
      <c r="G43" s="313">
        <v>4.5</v>
      </c>
      <c r="H43" s="176"/>
      <c r="I43" s="323">
        <f t="shared" si="1"/>
        <v>9.9999999999999645E-2</v>
      </c>
      <c r="J43" s="15">
        <v>20</v>
      </c>
      <c r="K43" s="155">
        <f t="shared" si="2"/>
        <v>1.9999999999999929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1.9999999999999929</v>
      </c>
      <c r="R43" s="13">
        <f t="shared" si="8"/>
        <v>0.93299999999999672</v>
      </c>
      <c r="S43" s="14">
        <f t="shared" si="5"/>
        <v>0.7463999999999974</v>
      </c>
      <c r="U43" s="107">
        <f t="shared" si="6"/>
        <v>4.5</v>
      </c>
      <c r="V43" s="56">
        <f t="shared" si="7"/>
        <v>48.015000000000001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1.8</v>
      </c>
      <c r="E44" s="301"/>
      <c r="F44" s="78">
        <f t="shared" si="0"/>
        <v>1.8</v>
      </c>
      <c r="G44" s="313">
        <v>0.95</v>
      </c>
      <c r="H44" s="176"/>
      <c r="I44" s="322">
        <f t="shared" si="1"/>
        <v>0.85000000000000009</v>
      </c>
      <c r="J44" s="12">
        <v>20</v>
      </c>
      <c r="K44" s="152">
        <f t="shared" si="2"/>
        <v>17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17</v>
      </c>
      <c r="R44" s="13">
        <f t="shared" si="8"/>
        <v>8.7635000000000005</v>
      </c>
      <c r="S44" s="14">
        <f t="shared" si="5"/>
        <v>7.0108000000000006</v>
      </c>
      <c r="U44" s="107">
        <f t="shared" si="6"/>
        <v>0.95</v>
      </c>
      <c r="V44" s="56">
        <f t="shared" si="7"/>
        <v>9.2054999999999989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5.2</v>
      </c>
      <c r="E45" s="301"/>
      <c r="F45" s="79">
        <f t="shared" si="0"/>
        <v>5.2</v>
      </c>
      <c r="G45" s="313">
        <v>5.2</v>
      </c>
      <c r="H45" s="176"/>
      <c r="I45" s="322">
        <f t="shared" si="1"/>
        <v>0</v>
      </c>
      <c r="J45" s="12">
        <v>14</v>
      </c>
      <c r="K45" s="152">
        <f t="shared" si="2"/>
        <v>0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0</v>
      </c>
      <c r="R45" s="13">
        <f t="shared" si="8"/>
        <v>0</v>
      </c>
      <c r="S45" s="14">
        <f t="shared" si="5"/>
        <v>0</v>
      </c>
      <c r="U45" s="107">
        <f t="shared" si="6"/>
        <v>5.2</v>
      </c>
      <c r="V45" s="56">
        <f t="shared" si="7"/>
        <v>37.492000000000004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1.1499999999999999</v>
      </c>
      <c r="E46" s="301"/>
      <c r="F46" s="76">
        <f t="shared" si="0"/>
        <v>1.1499999999999999</v>
      </c>
      <c r="G46" s="313">
        <v>0.9</v>
      </c>
      <c r="H46" s="176"/>
      <c r="I46" s="323">
        <f t="shared" si="1"/>
        <v>0.24999999999999989</v>
      </c>
      <c r="J46" s="15">
        <v>24</v>
      </c>
      <c r="K46" s="152">
        <f t="shared" si="2"/>
        <v>5.9999999999999973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5.9999999999999973</v>
      </c>
      <c r="R46" s="13">
        <f t="shared" si="8"/>
        <v>1.5974999999999995</v>
      </c>
      <c r="S46" s="14">
        <f t="shared" si="5"/>
        <v>1.2779999999999996</v>
      </c>
      <c r="U46" s="107">
        <f t="shared" si="6"/>
        <v>0.9</v>
      </c>
      <c r="V46" s="56">
        <f t="shared" si="7"/>
        <v>15.849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3.55</v>
      </c>
      <c r="E49" s="302"/>
      <c r="F49" s="80">
        <f t="shared" si="0"/>
        <v>3.55</v>
      </c>
      <c r="G49" s="314">
        <v>3.4</v>
      </c>
      <c r="H49" s="176"/>
      <c r="I49" s="324">
        <f t="shared" si="1"/>
        <v>0.14999999999999991</v>
      </c>
      <c r="J49" s="15">
        <v>12</v>
      </c>
      <c r="K49" s="152">
        <f t="shared" si="2"/>
        <v>1.7999999999999989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1.7999999999999989</v>
      </c>
      <c r="R49" s="13">
        <f t="shared" si="8"/>
        <v>1.0199999999999994</v>
      </c>
      <c r="S49" s="14">
        <f t="shared" si="5"/>
        <v>0.8159999999999995</v>
      </c>
      <c r="U49" s="107">
        <f t="shared" si="6"/>
        <v>3.4</v>
      </c>
      <c r="V49" s="56">
        <f t="shared" si="7"/>
        <v>17.68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0.8</v>
      </c>
      <c r="E50" s="302"/>
      <c r="F50" s="80">
        <f t="shared" si="0"/>
        <v>0.8</v>
      </c>
      <c r="G50" s="314">
        <v>0.8</v>
      </c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0.8</v>
      </c>
      <c r="V50" s="56">
        <f t="shared" si="7"/>
        <v>6.8959999999999999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2.75</v>
      </c>
      <c r="E51" s="302"/>
      <c r="F51" s="80">
        <f t="shared" si="0"/>
        <v>2.75</v>
      </c>
      <c r="G51" s="314">
        <v>2.65</v>
      </c>
      <c r="H51" s="176"/>
      <c r="I51" s="324">
        <f t="shared" si="1"/>
        <v>0.10000000000000009</v>
      </c>
      <c r="J51" s="12">
        <v>24</v>
      </c>
      <c r="K51" s="152">
        <f t="shared" si="2"/>
        <v>2.4000000000000021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2.4000000000000021</v>
      </c>
      <c r="R51" s="13">
        <f t="shared" si="8"/>
        <v>1.2260000000000011</v>
      </c>
      <c r="S51" s="14">
        <f t="shared" si="5"/>
        <v>0.98080000000000089</v>
      </c>
      <c r="U51" s="107">
        <f t="shared" si="6"/>
        <v>2.65</v>
      </c>
      <c r="V51" s="56">
        <f t="shared" si="7"/>
        <v>31.111000000000001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952.09999999999991</v>
      </c>
      <c r="G55" s="69">
        <f>SUM(G13:G53)</f>
        <v>811.74999999999989</v>
      </c>
      <c r="J55" s="3" t="s">
        <v>3</v>
      </c>
      <c r="K55" s="157">
        <f>SUM(K13:K53)</f>
        <v>360.98000000000008</v>
      </c>
      <c r="P55" s="3" t="s">
        <v>3</v>
      </c>
      <c r="Q55" s="24">
        <f>SUM(Q13:Q53)</f>
        <v>360.98000000000008</v>
      </c>
      <c r="R55" s="24">
        <f>SUM(R13:R53)</f>
        <v>191.65360000000007</v>
      </c>
      <c r="S55" s="25">
        <f>SUM(S13:S53)</f>
        <v>153.32288</v>
      </c>
      <c r="U55" s="105" t="s">
        <v>146</v>
      </c>
      <c r="V55" s="58">
        <f>SUM(V13:V53)</f>
        <v>1510.9458000000002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87" t="s">
        <v>0</v>
      </c>
      <c r="C63" s="487" t="s">
        <v>2</v>
      </c>
      <c r="D63" s="487" t="s">
        <v>1</v>
      </c>
      <c r="E63" s="487" t="s">
        <v>15</v>
      </c>
      <c r="F63" s="487" t="s">
        <v>14</v>
      </c>
      <c r="G63" s="487" t="s">
        <v>87</v>
      </c>
      <c r="H63" s="72"/>
      <c r="I63" s="487" t="s">
        <v>13</v>
      </c>
      <c r="J63" s="487" t="s">
        <v>18</v>
      </c>
      <c r="K63" s="487" t="s">
        <v>19</v>
      </c>
      <c r="L63" s="119"/>
      <c r="O63" s="497" t="s">
        <v>16</v>
      </c>
      <c r="P63" s="487" t="s">
        <v>17</v>
      </c>
      <c r="Q63" s="502" t="s">
        <v>9</v>
      </c>
      <c r="R63" s="495" t="s">
        <v>11</v>
      </c>
      <c r="S63" s="489" t="s">
        <v>12</v>
      </c>
      <c r="U63" s="485" t="s">
        <v>144</v>
      </c>
      <c r="V63" s="486" t="s">
        <v>145</v>
      </c>
    </row>
    <row r="64" spans="1:23" s="1" customFormat="1" ht="16.350000000000001" customHeight="1" thickTop="1" thickBot="1" x14ac:dyDescent="0.3">
      <c r="A64" s="7"/>
      <c r="B64" s="488"/>
      <c r="C64" s="488"/>
      <c r="D64" s="488"/>
      <c r="E64" s="488"/>
      <c r="F64" s="488"/>
      <c r="G64" s="488"/>
      <c r="H64" s="72"/>
      <c r="I64" s="488"/>
      <c r="J64" s="488"/>
      <c r="K64" s="488"/>
      <c r="L64" s="119"/>
      <c r="O64" s="498"/>
      <c r="P64" s="488"/>
      <c r="Q64" s="503"/>
      <c r="R64" s="496"/>
      <c r="S64" s="490"/>
      <c r="U64" s="485"/>
      <c r="V64" s="486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22.5</v>
      </c>
      <c r="E66" s="301"/>
      <c r="F66" s="85">
        <f t="shared" ref="F66:F105" si="9">D66+E66</f>
        <v>22.5</v>
      </c>
      <c r="G66" s="316">
        <v>20.2</v>
      </c>
      <c r="H66" s="176"/>
      <c r="I66" s="318">
        <f t="shared" ref="I66:I105" si="10">D66+E66-G66</f>
        <v>2.3000000000000007</v>
      </c>
      <c r="J66" s="12">
        <v>2</v>
      </c>
      <c r="K66" s="152">
        <f t="shared" ref="K66:K105" si="11">I66*J66</f>
        <v>4.6000000000000014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4.6000000000000014</v>
      </c>
      <c r="R66" s="13">
        <f>(P66-O66)*I66</f>
        <v>2.930200000000001</v>
      </c>
      <c r="S66" s="14">
        <f t="shared" ref="S66:S105" si="14">R66*0.8</f>
        <v>2.3441600000000009</v>
      </c>
      <c r="U66" s="107">
        <f t="shared" ref="U66:U105" si="15">G66</f>
        <v>20.2</v>
      </c>
      <c r="V66" s="56">
        <f t="shared" ref="V66:V105" si="16">U66*O66</f>
        <v>14.665199999999999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44</v>
      </c>
      <c r="E67" s="301">
        <v>36</v>
      </c>
      <c r="F67" s="85">
        <f t="shared" si="9"/>
        <v>80</v>
      </c>
      <c r="G67" s="316">
        <v>73</v>
      </c>
      <c r="H67" s="176"/>
      <c r="I67" s="318">
        <f t="shared" si="10"/>
        <v>7</v>
      </c>
      <c r="J67" s="12">
        <v>0.9</v>
      </c>
      <c r="K67" s="152">
        <f t="shared" si="11"/>
        <v>6.3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6.3</v>
      </c>
      <c r="R67" s="13">
        <f t="shared" ref="R67:R105" si="17">(P67-O67)*I67</f>
        <v>2.6040000000000001</v>
      </c>
      <c r="S67" s="14">
        <f t="shared" si="14"/>
        <v>2.0832000000000002</v>
      </c>
      <c r="U67" s="107">
        <f t="shared" si="15"/>
        <v>73</v>
      </c>
      <c r="V67" s="56">
        <f t="shared" si="16"/>
        <v>38.544000000000004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18</v>
      </c>
      <c r="E68" s="301"/>
      <c r="F68" s="85">
        <f t="shared" si="9"/>
        <v>18</v>
      </c>
      <c r="G68" s="316">
        <v>14</v>
      </c>
      <c r="H68" s="176"/>
      <c r="I68" s="318">
        <f t="shared" si="10"/>
        <v>4</v>
      </c>
      <c r="J68" s="12">
        <v>1.1000000000000001</v>
      </c>
      <c r="K68" s="152">
        <f t="shared" si="11"/>
        <v>4.4000000000000004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4.4000000000000004</v>
      </c>
      <c r="R68" s="13">
        <f t="shared" si="17"/>
        <v>2.4400000000000004</v>
      </c>
      <c r="S68" s="14">
        <f t="shared" si="14"/>
        <v>1.9520000000000004</v>
      </c>
      <c r="U68" s="107">
        <f t="shared" si="15"/>
        <v>14</v>
      </c>
      <c r="V68" s="56">
        <f t="shared" si="16"/>
        <v>6.8599999999999994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67</v>
      </c>
      <c r="E69" s="301"/>
      <c r="F69" s="85">
        <f t="shared" si="9"/>
        <v>67</v>
      </c>
      <c r="G69" s="316">
        <v>65</v>
      </c>
      <c r="H69" s="176"/>
      <c r="I69" s="318">
        <f t="shared" si="10"/>
        <v>2</v>
      </c>
      <c r="J69" s="12">
        <v>0.5</v>
      </c>
      <c r="K69" s="152">
        <f t="shared" si="11"/>
        <v>1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1</v>
      </c>
      <c r="R69" s="13">
        <f t="shared" si="17"/>
        <v>0.65999999999999992</v>
      </c>
      <c r="S69" s="14">
        <f t="shared" si="14"/>
        <v>0.52799999999999991</v>
      </c>
      <c r="U69" s="107">
        <f t="shared" si="15"/>
        <v>65</v>
      </c>
      <c r="V69" s="56">
        <f t="shared" si="16"/>
        <v>11.05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6</v>
      </c>
      <c r="E70" s="301"/>
      <c r="F70" s="85">
        <f t="shared" si="9"/>
        <v>6</v>
      </c>
      <c r="G70" s="316">
        <v>6</v>
      </c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6</v>
      </c>
      <c r="V70" s="56">
        <f t="shared" si="16"/>
        <v>1.5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68</v>
      </c>
      <c r="E71" s="301"/>
      <c r="F71" s="85">
        <f t="shared" si="9"/>
        <v>68</v>
      </c>
      <c r="G71" s="316">
        <v>64</v>
      </c>
      <c r="H71" s="176"/>
      <c r="I71" s="318">
        <f t="shared" si="10"/>
        <v>4</v>
      </c>
      <c r="J71" s="12">
        <v>0.5</v>
      </c>
      <c r="K71" s="152">
        <f t="shared" si="11"/>
        <v>2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2</v>
      </c>
      <c r="R71" s="13">
        <f t="shared" si="17"/>
        <v>1.6</v>
      </c>
      <c r="S71" s="14">
        <f t="shared" si="14"/>
        <v>1.2800000000000002</v>
      </c>
      <c r="U71" s="107">
        <f t="shared" si="15"/>
        <v>64</v>
      </c>
      <c r="V71" s="56">
        <f t="shared" si="16"/>
        <v>6.4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56.6</v>
      </c>
      <c r="E72" s="301"/>
      <c r="F72" s="85">
        <f t="shared" si="9"/>
        <v>56.6</v>
      </c>
      <c r="G72" s="316">
        <v>56</v>
      </c>
      <c r="H72" s="176"/>
      <c r="I72" s="318">
        <f t="shared" si="10"/>
        <v>0.60000000000000142</v>
      </c>
      <c r="J72" s="12">
        <v>1.5</v>
      </c>
      <c r="K72" s="152">
        <f t="shared" si="11"/>
        <v>0.90000000000000213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0.90000000000000213</v>
      </c>
      <c r="R72" s="13">
        <f t="shared" si="17"/>
        <v>0.76200000000000179</v>
      </c>
      <c r="S72" s="14">
        <f t="shared" si="14"/>
        <v>0.60960000000000147</v>
      </c>
      <c r="U72" s="107">
        <f t="shared" si="15"/>
        <v>56</v>
      </c>
      <c r="V72" s="56">
        <f t="shared" si="16"/>
        <v>12.88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23</v>
      </c>
      <c r="E73" s="301"/>
      <c r="F73" s="85">
        <f t="shared" si="9"/>
        <v>23</v>
      </c>
      <c r="G73" s="316">
        <v>21</v>
      </c>
      <c r="H73" s="176"/>
      <c r="I73" s="318">
        <f t="shared" si="10"/>
        <v>2</v>
      </c>
      <c r="J73" s="12">
        <v>1</v>
      </c>
      <c r="K73" s="152">
        <f t="shared" si="11"/>
        <v>2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2</v>
      </c>
      <c r="R73" s="13">
        <f t="shared" si="17"/>
        <v>0.89999999999999991</v>
      </c>
      <c r="S73" s="14">
        <f t="shared" si="14"/>
        <v>0.72</v>
      </c>
      <c r="U73" s="107">
        <f t="shared" si="15"/>
        <v>21</v>
      </c>
      <c r="V73" s="56">
        <f t="shared" si="16"/>
        <v>11.55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17.600000000000001</v>
      </c>
      <c r="E74" s="301"/>
      <c r="F74" s="85">
        <f t="shared" si="9"/>
        <v>17.600000000000001</v>
      </c>
      <c r="G74" s="316">
        <v>17.600000000000001</v>
      </c>
      <c r="H74" s="176"/>
      <c r="I74" s="318">
        <f t="shared" si="10"/>
        <v>0</v>
      </c>
      <c r="J74" s="12">
        <v>3</v>
      </c>
      <c r="K74" s="152">
        <f t="shared" si="11"/>
        <v>0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0</v>
      </c>
      <c r="R74" s="13">
        <f t="shared" si="17"/>
        <v>0</v>
      </c>
      <c r="S74" s="14">
        <f t="shared" si="14"/>
        <v>0</v>
      </c>
      <c r="U74" s="107">
        <f t="shared" si="15"/>
        <v>17.600000000000001</v>
      </c>
      <c r="V74" s="56">
        <f t="shared" si="16"/>
        <v>20.908799999999999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24</v>
      </c>
      <c r="E75" s="301"/>
      <c r="F75" s="85">
        <f t="shared" si="9"/>
        <v>24</v>
      </c>
      <c r="G75" s="316">
        <v>23</v>
      </c>
      <c r="H75" s="176"/>
      <c r="I75" s="318">
        <f t="shared" si="10"/>
        <v>1</v>
      </c>
      <c r="J75" s="12">
        <v>1.1000000000000001</v>
      </c>
      <c r="K75" s="152">
        <f t="shared" si="11"/>
        <v>1.1000000000000001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1.1000000000000001</v>
      </c>
      <c r="R75" s="13">
        <f t="shared" si="17"/>
        <v>0.77</v>
      </c>
      <c r="S75" s="14">
        <f t="shared" si="14"/>
        <v>0.6160000000000001</v>
      </c>
      <c r="U75" s="107">
        <f t="shared" si="15"/>
        <v>23</v>
      </c>
      <c r="V75" s="56">
        <f t="shared" si="16"/>
        <v>7.5900000000000007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30</v>
      </c>
      <c r="E76" s="301">
        <v>6</v>
      </c>
      <c r="F76" s="85">
        <f t="shared" si="9"/>
        <v>36</v>
      </c>
      <c r="G76" s="316">
        <v>36</v>
      </c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36</v>
      </c>
      <c r="V76" s="56">
        <f t="shared" si="16"/>
        <v>11.88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27</v>
      </c>
      <c r="E77" s="301"/>
      <c r="F77" s="85">
        <f t="shared" si="9"/>
        <v>27</v>
      </c>
      <c r="G77" s="316">
        <v>27</v>
      </c>
      <c r="H77" s="176"/>
      <c r="I77" s="318">
        <f t="shared" si="10"/>
        <v>0</v>
      </c>
      <c r="J77" s="12">
        <v>1.1000000000000001</v>
      </c>
      <c r="K77" s="152">
        <f t="shared" si="11"/>
        <v>0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0</v>
      </c>
      <c r="R77" s="13">
        <f t="shared" si="17"/>
        <v>0</v>
      </c>
      <c r="S77" s="14">
        <f t="shared" si="14"/>
        <v>0</v>
      </c>
      <c r="U77" s="107">
        <f t="shared" si="15"/>
        <v>27</v>
      </c>
      <c r="V77" s="56">
        <f t="shared" si="16"/>
        <v>16.847999999999999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24</v>
      </c>
      <c r="E78" s="301"/>
      <c r="F78" s="85">
        <f t="shared" si="9"/>
        <v>24</v>
      </c>
      <c r="G78" s="316">
        <v>22</v>
      </c>
      <c r="H78" s="176"/>
      <c r="I78" s="318">
        <f t="shared" si="10"/>
        <v>2</v>
      </c>
      <c r="J78" s="12">
        <v>1.1000000000000001</v>
      </c>
      <c r="K78" s="152">
        <f t="shared" si="11"/>
        <v>2.2000000000000002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2.2000000000000002</v>
      </c>
      <c r="R78" s="13">
        <f t="shared" si="17"/>
        <v>1.1920000000000002</v>
      </c>
      <c r="S78" s="14">
        <f t="shared" si="14"/>
        <v>0.95360000000000023</v>
      </c>
      <c r="U78" s="107">
        <f t="shared" si="15"/>
        <v>22</v>
      </c>
      <c r="V78" s="56">
        <f t="shared" si="16"/>
        <v>11.088000000000001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/>
      <c r="E79" s="301"/>
      <c r="F79" s="85">
        <f t="shared" si="9"/>
        <v>0</v>
      </c>
      <c r="G79" s="316"/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0</v>
      </c>
      <c r="V79" s="56">
        <f t="shared" si="16"/>
        <v>0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580</v>
      </c>
      <c r="E81" s="301">
        <v>500</v>
      </c>
      <c r="F81" s="85">
        <f t="shared" si="9"/>
        <v>1080</v>
      </c>
      <c r="G81" s="316">
        <v>1010</v>
      </c>
      <c r="H81" s="176"/>
      <c r="I81" s="321">
        <f>(D81+E81-G81)/7</f>
        <v>10</v>
      </c>
      <c r="J81" s="12">
        <v>0.5</v>
      </c>
      <c r="K81" s="152">
        <f t="shared" si="11"/>
        <v>5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5</v>
      </c>
      <c r="R81" s="13">
        <f t="shared" si="17"/>
        <v>4.66</v>
      </c>
      <c r="S81" s="14">
        <f t="shared" si="14"/>
        <v>3.7280000000000002</v>
      </c>
      <c r="U81" s="107">
        <f t="shared" si="15"/>
        <v>1010</v>
      </c>
      <c r="V81" s="56">
        <f t="shared" si="16"/>
        <v>34.340000000000003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56</v>
      </c>
      <c r="E82" s="301"/>
      <c r="F82" s="85">
        <f t="shared" si="9"/>
        <v>56</v>
      </c>
      <c r="G82" s="316">
        <v>55</v>
      </c>
      <c r="H82" s="176"/>
      <c r="I82" s="318">
        <f t="shared" si="10"/>
        <v>1</v>
      </c>
      <c r="J82" s="12">
        <v>0.5</v>
      </c>
      <c r="K82" s="152">
        <f t="shared" si="11"/>
        <v>0.5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0.5</v>
      </c>
      <c r="R82" s="13">
        <f t="shared" si="17"/>
        <v>0.36</v>
      </c>
      <c r="S82" s="14">
        <f t="shared" si="14"/>
        <v>0.28799999999999998</v>
      </c>
      <c r="U82" s="107">
        <f t="shared" si="15"/>
        <v>55</v>
      </c>
      <c r="V82" s="56">
        <f t="shared" si="16"/>
        <v>7.7000000000000011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106</v>
      </c>
      <c r="E83" s="301"/>
      <c r="F83" s="85">
        <f t="shared" si="9"/>
        <v>106</v>
      </c>
      <c r="G83" s="316">
        <v>104</v>
      </c>
      <c r="H83" s="176"/>
      <c r="I83" s="318">
        <f t="shared" si="10"/>
        <v>2</v>
      </c>
      <c r="J83" s="3">
        <v>0.5</v>
      </c>
      <c r="K83" s="152">
        <f>I83*J83</f>
        <v>1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1</v>
      </c>
      <c r="R83" s="13">
        <f t="shared" si="17"/>
        <v>0.88400000000000001</v>
      </c>
      <c r="S83" s="14">
        <f t="shared" si="14"/>
        <v>0.70720000000000005</v>
      </c>
      <c r="U83" s="107">
        <f t="shared" si="15"/>
        <v>104</v>
      </c>
      <c r="V83" s="56">
        <f>U83*O84</f>
        <v>3.7439999999999998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41</v>
      </c>
      <c r="E84" s="301"/>
      <c r="F84" s="85">
        <f t="shared" si="9"/>
        <v>41</v>
      </c>
      <c r="G84" s="316">
        <v>37</v>
      </c>
      <c r="H84" s="176"/>
      <c r="I84" s="318">
        <f t="shared" si="10"/>
        <v>4</v>
      </c>
      <c r="J84" s="12">
        <v>0.1</v>
      </c>
      <c r="K84" s="152">
        <f>I84*J84</f>
        <v>0.4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0.4</v>
      </c>
      <c r="R84" s="13">
        <f t="shared" si="17"/>
        <v>0.25600000000000001</v>
      </c>
      <c r="S84" s="14">
        <f t="shared" si="14"/>
        <v>0.20480000000000001</v>
      </c>
      <c r="U84" s="107">
        <f t="shared" si="15"/>
        <v>37</v>
      </c>
      <c r="V84" s="56">
        <f>U84*O85</f>
        <v>0.29599999999999999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232</v>
      </c>
      <c r="E85" s="301"/>
      <c r="F85" s="85">
        <f t="shared" si="9"/>
        <v>232</v>
      </c>
      <c r="G85" s="316">
        <v>202</v>
      </c>
      <c r="H85" s="176"/>
      <c r="I85" s="318">
        <f t="shared" si="10"/>
        <v>30</v>
      </c>
      <c r="J85" s="12">
        <v>0.05</v>
      </c>
      <c r="K85" s="152">
        <f>I85*J85</f>
        <v>1.5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1.5</v>
      </c>
      <c r="R85" s="13">
        <f t="shared" si="17"/>
        <v>1.26</v>
      </c>
      <c r="S85" s="14">
        <f t="shared" si="14"/>
        <v>1.008</v>
      </c>
      <c r="U85" s="107">
        <f t="shared" si="15"/>
        <v>202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12</v>
      </c>
      <c r="E89" s="301">
        <v>30</v>
      </c>
      <c r="F89" s="85">
        <f t="shared" si="9"/>
        <v>42</v>
      </c>
      <c r="G89" s="316">
        <v>32</v>
      </c>
      <c r="H89" s="176"/>
      <c r="I89" s="318">
        <f t="shared" si="10"/>
        <v>10</v>
      </c>
      <c r="J89" s="12">
        <v>3.4</v>
      </c>
      <c r="K89" s="152">
        <f t="shared" si="11"/>
        <v>34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34</v>
      </c>
      <c r="R89" s="13">
        <f t="shared" si="17"/>
        <v>1.7999999999999972</v>
      </c>
      <c r="S89" s="14">
        <f t="shared" si="14"/>
        <v>1.4399999999999977</v>
      </c>
      <c r="U89" s="107">
        <f t="shared" si="15"/>
        <v>32</v>
      </c>
      <c r="V89" s="56">
        <f t="shared" si="16"/>
        <v>103.04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12</v>
      </c>
      <c r="E90" s="301"/>
      <c r="F90" s="85">
        <f t="shared" si="9"/>
        <v>12</v>
      </c>
      <c r="G90" s="316">
        <v>10</v>
      </c>
      <c r="H90" s="176"/>
      <c r="I90" s="318">
        <f t="shared" si="10"/>
        <v>2</v>
      </c>
      <c r="J90" s="12">
        <v>3.4</v>
      </c>
      <c r="K90" s="152">
        <f t="shared" si="11"/>
        <v>6.8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6.8</v>
      </c>
      <c r="R90" s="13">
        <f t="shared" si="17"/>
        <v>0.33999999999999986</v>
      </c>
      <c r="S90" s="14">
        <f t="shared" si="14"/>
        <v>0.27199999999999991</v>
      </c>
      <c r="U90" s="107">
        <f t="shared" si="15"/>
        <v>10</v>
      </c>
      <c r="V90" s="56">
        <f t="shared" si="16"/>
        <v>32.299999999999997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>
        <v>15</v>
      </c>
      <c r="E91" s="301">
        <v>10</v>
      </c>
      <c r="F91" s="85">
        <f t="shared" si="9"/>
        <v>25</v>
      </c>
      <c r="G91" s="316">
        <v>18</v>
      </c>
      <c r="H91" s="176"/>
      <c r="I91" s="318">
        <f t="shared" si="10"/>
        <v>7</v>
      </c>
      <c r="J91" s="12">
        <v>3.7</v>
      </c>
      <c r="K91" s="152">
        <f t="shared" si="11"/>
        <v>25.900000000000002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25.900000000000002</v>
      </c>
      <c r="R91" s="13">
        <f t="shared" si="17"/>
        <v>1.3300000000000027</v>
      </c>
      <c r="S91" s="14">
        <f t="shared" si="14"/>
        <v>1.0640000000000023</v>
      </c>
      <c r="U91" s="107">
        <f t="shared" si="15"/>
        <v>18</v>
      </c>
      <c r="V91" s="56">
        <f t="shared" si="16"/>
        <v>63.179999999999993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51</v>
      </c>
      <c r="E92" s="301"/>
      <c r="F92" s="85">
        <f t="shared" si="9"/>
        <v>51</v>
      </c>
      <c r="G92" s="316">
        <v>40</v>
      </c>
      <c r="H92" s="176"/>
      <c r="I92" s="318">
        <f t="shared" si="10"/>
        <v>11</v>
      </c>
      <c r="J92" s="12">
        <v>3.4</v>
      </c>
      <c r="K92" s="152">
        <f t="shared" si="11"/>
        <v>37.4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37.4</v>
      </c>
      <c r="R92" s="13">
        <f t="shared" si="17"/>
        <v>1.8699999999999992</v>
      </c>
      <c r="S92" s="14">
        <f t="shared" si="14"/>
        <v>1.4959999999999996</v>
      </c>
      <c r="U92" s="107">
        <f t="shared" si="15"/>
        <v>40</v>
      </c>
      <c r="V92" s="56">
        <f t="shared" si="16"/>
        <v>129.19999999999999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6</v>
      </c>
      <c r="E93" s="301"/>
      <c r="F93" s="85">
        <f t="shared" si="9"/>
        <v>6</v>
      </c>
      <c r="G93" s="316">
        <v>5</v>
      </c>
      <c r="H93" s="176"/>
      <c r="I93" s="318">
        <f t="shared" si="10"/>
        <v>1</v>
      </c>
      <c r="J93" s="12">
        <v>3.4</v>
      </c>
      <c r="K93" s="152">
        <f t="shared" si="11"/>
        <v>3.4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3.4</v>
      </c>
      <c r="R93" s="13">
        <f t="shared" si="17"/>
        <v>0.17999999999999972</v>
      </c>
      <c r="S93" s="14">
        <f t="shared" si="14"/>
        <v>0.14399999999999977</v>
      </c>
      <c r="U93" s="107">
        <f t="shared" si="15"/>
        <v>5</v>
      </c>
      <c r="V93" s="56">
        <f t="shared" si="16"/>
        <v>16.100000000000001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17</v>
      </c>
      <c r="E94" s="301">
        <v>39</v>
      </c>
      <c r="F94" s="85">
        <f t="shared" si="9"/>
        <v>56</v>
      </c>
      <c r="G94" s="316">
        <v>45</v>
      </c>
      <c r="H94" s="176"/>
      <c r="I94" s="318">
        <f t="shared" si="10"/>
        <v>11</v>
      </c>
      <c r="J94" s="12">
        <v>3.2</v>
      </c>
      <c r="K94" s="152">
        <f t="shared" si="11"/>
        <v>35.200000000000003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35.200000000000003</v>
      </c>
      <c r="R94" s="13">
        <f t="shared" si="17"/>
        <v>1.7600000000000016</v>
      </c>
      <c r="S94" s="14">
        <f t="shared" si="14"/>
        <v>1.4080000000000013</v>
      </c>
      <c r="U94" s="107">
        <f t="shared" si="15"/>
        <v>45</v>
      </c>
      <c r="V94" s="56">
        <f t="shared" si="16"/>
        <v>136.80000000000001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7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16</v>
      </c>
      <c r="E100" s="301"/>
      <c r="F100" s="85">
        <f t="shared" si="9"/>
        <v>16</v>
      </c>
      <c r="G100" s="316">
        <v>14</v>
      </c>
      <c r="H100" s="176"/>
      <c r="I100" s="318">
        <f t="shared" si="10"/>
        <v>2</v>
      </c>
      <c r="J100" s="12">
        <v>0.2</v>
      </c>
      <c r="K100" s="152">
        <f t="shared" si="11"/>
        <v>0.4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0.4</v>
      </c>
      <c r="R100" s="13">
        <f t="shared" si="17"/>
        <v>0.22200000000000003</v>
      </c>
      <c r="S100" s="14">
        <f t="shared" si="14"/>
        <v>0.17760000000000004</v>
      </c>
      <c r="U100" s="107">
        <f t="shared" si="15"/>
        <v>14</v>
      </c>
      <c r="V100" s="56">
        <f t="shared" si="16"/>
        <v>1.246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59</v>
      </c>
      <c r="E101" s="301"/>
      <c r="F101" s="85">
        <f t="shared" si="9"/>
        <v>59</v>
      </c>
      <c r="G101" s="316">
        <v>58</v>
      </c>
      <c r="H101" s="176"/>
      <c r="I101" s="318">
        <f t="shared" si="10"/>
        <v>1</v>
      </c>
      <c r="J101" s="12">
        <v>0.5</v>
      </c>
      <c r="K101" s="152">
        <f t="shared" si="11"/>
        <v>0.5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0.5</v>
      </c>
      <c r="R101" s="13">
        <f t="shared" si="17"/>
        <v>0.32999999999999996</v>
      </c>
      <c r="S101" s="14">
        <f t="shared" si="14"/>
        <v>0.26399999999999996</v>
      </c>
      <c r="U101" s="107">
        <f t="shared" si="15"/>
        <v>58</v>
      </c>
      <c r="V101" s="56">
        <f t="shared" si="16"/>
        <v>9.8600000000000012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48</v>
      </c>
      <c r="E102" s="301"/>
      <c r="F102" s="85">
        <f t="shared" si="9"/>
        <v>48</v>
      </c>
      <c r="G102" s="316">
        <v>47</v>
      </c>
      <c r="H102" s="176"/>
      <c r="I102" s="318">
        <f t="shared" si="10"/>
        <v>1</v>
      </c>
      <c r="J102" s="12">
        <v>0.1</v>
      </c>
      <c r="K102" s="152">
        <f t="shared" si="11"/>
        <v>0.1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0.1</v>
      </c>
      <c r="R102" s="13">
        <f t="shared" si="17"/>
        <v>6.0000000000000005E-2</v>
      </c>
      <c r="S102" s="14">
        <f t="shared" si="14"/>
        <v>4.8000000000000008E-2</v>
      </c>
      <c r="U102" s="107">
        <f t="shared" si="15"/>
        <v>47</v>
      </c>
      <c r="V102" s="56">
        <f t="shared" si="16"/>
        <v>1.8800000000000001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1678.7</v>
      </c>
      <c r="E107" s="82"/>
      <c r="F107" s="90"/>
      <c r="G107" s="90">
        <f>SUM(G65:G105)</f>
        <v>2121.8000000000002</v>
      </c>
      <c r="H107" s="82"/>
      <c r="I107" s="82"/>
      <c r="J107" s="21" t="s">
        <v>124</v>
      </c>
      <c r="K107" s="157">
        <f>SUM(K65:K105)</f>
        <v>176.60000000000002</v>
      </c>
      <c r="L107" s="116"/>
      <c r="M107" s="41"/>
      <c r="N107" s="41"/>
      <c r="O107" s="122"/>
      <c r="P107" s="21" t="s">
        <v>3</v>
      </c>
      <c r="Q107" s="24">
        <f>SUM(Q65:Q105)</f>
        <v>176.60000000000002</v>
      </c>
      <c r="R107" s="30">
        <f>SUM(R65:R105)</f>
        <v>29.170200000000001</v>
      </c>
      <c r="S107" s="24">
        <f>SUM(S65:S105)</f>
        <v>23.33616</v>
      </c>
      <c r="U107" s="105" t="s">
        <v>146</v>
      </c>
      <c r="V107" s="58">
        <f>SUM(V65:V105)</f>
        <v>711.44999999999993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87" t="s">
        <v>0</v>
      </c>
      <c r="C115" s="487" t="s">
        <v>2</v>
      </c>
      <c r="D115" s="487" t="s">
        <v>1</v>
      </c>
      <c r="E115" s="487" t="s">
        <v>15</v>
      </c>
      <c r="F115" s="487" t="s">
        <v>14</v>
      </c>
      <c r="G115" s="487" t="s">
        <v>87</v>
      </c>
      <c r="H115" s="72"/>
      <c r="I115" s="487" t="s">
        <v>13</v>
      </c>
      <c r="J115" s="487" t="s">
        <v>18</v>
      </c>
      <c r="K115" s="487" t="s">
        <v>19</v>
      </c>
      <c r="L115" s="119"/>
      <c r="O115" s="511" t="s">
        <v>16</v>
      </c>
      <c r="P115" s="508" t="s">
        <v>17</v>
      </c>
      <c r="Q115" s="509" t="s">
        <v>9</v>
      </c>
      <c r="R115" s="517" t="s">
        <v>11</v>
      </c>
      <c r="S115" s="510" t="s">
        <v>12</v>
      </c>
      <c r="U115" s="485" t="s">
        <v>144</v>
      </c>
      <c r="V115" s="486" t="s">
        <v>145</v>
      </c>
    </row>
    <row r="116" spans="1:22" s="1" customFormat="1" ht="16.350000000000001" customHeight="1" thickTop="1" thickBot="1" x14ac:dyDescent="0.3">
      <c r="A116" s="8"/>
      <c r="B116" s="488"/>
      <c r="C116" s="488"/>
      <c r="D116" s="488"/>
      <c r="E116" s="488"/>
      <c r="F116" s="488"/>
      <c r="G116" s="488"/>
      <c r="H116" s="72"/>
      <c r="I116" s="488"/>
      <c r="J116" s="488"/>
      <c r="K116" s="488"/>
      <c r="L116" s="119"/>
      <c r="O116" s="498"/>
      <c r="P116" s="488"/>
      <c r="Q116" s="503"/>
      <c r="R116" s="496"/>
      <c r="S116" s="490"/>
      <c r="U116" s="485"/>
      <c r="V116" s="486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31</v>
      </c>
      <c r="E118" s="301"/>
      <c r="F118" s="94">
        <f t="shared" ref="F118:F142" si="18">D118+E118</f>
        <v>31</v>
      </c>
      <c r="G118" s="313">
        <v>27</v>
      </c>
      <c r="H118" s="176"/>
      <c r="I118" s="318">
        <f t="shared" ref="I118:I142" si="19">D118+E118-G118</f>
        <v>4</v>
      </c>
      <c r="J118" s="12">
        <v>0.6</v>
      </c>
      <c r="K118" s="152">
        <f t="shared" ref="K118:K142" si="20">I118*J118</f>
        <v>2.4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2.4</v>
      </c>
      <c r="R118" s="13">
        <f>(P118-O118)*I118</f>
        <v>1.1599999999999999</v>
      </c>
      <c r="S118" s="14">
        <f t="shared" ref="S118:S142" si="23">R118*0.8</f>
        <v>0.92799999999999994</v>
      </c>
      <c r="U118" s="107">
        <f t="shared" ref="U118:U143" si="24">G118</f>
        <v>27</v>
      </c>
      <c r="V118" s="56">
        <f t="shared" ref="V118:V143" si="25">U118*O118</f>
        <v>8.3699999999999992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26</v>
      </c>
      <c r="E119" s="301"/>
      <c r="F119" s="94">
        <f t="shared" si="18"/>
        <v>26</v>
      </c>
      <c r="G119" s="313">
        <v>26</v>
      </c>
      <c r="H119" s="176"/>
      <c r="I119" s="318">
        <f t="shared" si="19"/>
        <v>0</v>
      </c>
      <c r="J119" s="12">
        <v>0.6</v>
      </c>
      <c r="K119" s="152">
        <f t="shared" si="20"/>
        <v>0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</v>
      </c>
      <c r="R119" s="13">
        <f t="shared" ref="R119:R142" si="26">(P119-O119)*I119</f>
        <v>0</v>
      </c>
      <c r="S119" s="14">
        <f t="shared" si="23"/>
        <v>0</v>
      </c>
      <c r="U119" s="107">
        <f t="shared" si="24"/>
        <v>26</v>
      </c>
      <c r="V119" s="56">
        <f t="shared" si="25"/>
        <v>7.2800000000000011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8</v>
      </c>
      <c r="E120" s="301"/>
      <c r="F120" s="94">
        <f t="shared" si="18"/>
        <v>8</v>
      </c>
      <c r="G120" s="313">
        <v>6</v>
      </c>
      <c r="H120" s="176"/>
      <c r="I120" s="318">
        <f t="shared" si="19"/>
        <v>2</v>
      </c>
      <c r="J120" s="12">
        <v>1.8</v>
      </c>
      <c r="K120" s="152">
        <f t="shared" si="20"/>
        <v>3.6</v>
      </c>
      <c r="L120" s="114" t="s">
        <v>136</v>
      </c>
      <c r="O120" s="126">
        <v>0.9</v>
      </c>
      <c r="P120" s="52">
        <f t="shared" si="21"/>
        <v>1.8</v>
      </c>
      <c r="Q120" s="27">
        <f t="shared" si="22"/>
        <v>3.6</v>
      </c>
      <c r="R120" s="13">
        <f t="shared" si="26"/>
        <v>1.8</v>
      </c>
      <c r="S120" s="14">
        <f t="shared" si="23"/>
        <v>1.4400000000000002</v>
      </c>
      <c r="U120" s="107">
        <f t="shared" si="24"/>
        <v>6</v>
      </c>
      <c r="V120" s="56">
        <f t="shared" si="25"/>
        <v>5.4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16</v>
      </c>
      <c r="E121" s="301"/>
      <c r="F121" s="94">
        <f t="shared" si="18"/>
        <v>16</v>
      </c>
      <c r="G121" s="313">
        <v>16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16</v>
      </c>
      <c r="V121" s="56">
        <f t="shared" si="25"/>
        <v>5.12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12</v>
      </c>
      <c r="E122" s="301"/>
      <c r="F122" s="94">
        <f t="shared" si="18"/>
        <v>12</v>
      </c>
      <c r="G122" s="313">
        <v>11</v>
      </c>
      <c r="H122" s="176"/>
      <c r="I122" s="318">
        <f t="shared" si="19"/>
        <v>1</v>
      </c>
      <c r="J122" s="12">
        <v>0.6</v>
      </c>
      <c r="K122" s="152">
        <f t="shared" si="20"/>
        <v>0.6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0.6</v>
      </c>
      <c r="R122" s="13">
        <f t="shared" si="26"/>
        <v>0.33999999999999997</v>
      </c>
      <c r="S122" s="14">
        <f t="shared" si="23"/>
        <v>0.27199999999999996</v>
      </c>
      <c r="U122" s="107">
        <f t="shared" si="24"/>
        <v>11</v>
      </c>
      <c r="V122" s="56">
        <f t="shared" si="25"/>
        <v>2.8600000000000003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13</v>
      </c>
      <c r="E123" s="301"/>
      <c r="F123" s="94">
        <f t="shared" si="18"/>
        <v>13</v>
      </c>
      <c r="G123" s="313">
        <v>13</v>
      </c>
      <c r="H123" s="176"/>
      <c r="I123" s="318">
        <f t="shared" si="19"/>
        <v>0</v>
      </c>
      <c r="J123" s="12">
        <v>0.6</v>
      </c>
      <c r="K123" s="152">
        <f t="shared" si="20"/>
        <v>0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</v>
      </c>
      <c r="R123" s="13">
        <f t="shared" si="26"/>
        <v>0</v>
      </c>
      <c r="S123" s="14">
        <f t="shared" si="23"/>
        <v>0</v>
      </c>
      <c r="U123" s="107">
        <f t="shared" si="24"/>
        <v>13</v>
      </c>
      <c r="V123" s="56">
        <f t="shared" si="25"/>
        <v>5.2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8"/>
        <v>0</v>
      </c>
      <c r="G124" s="313"/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0</v>
      </c>
      <c r="V124" s="56">
        <f t="shared" si="25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19</v>
      </c>
      <c r="E125" s="301"/>
      <c r="F125" s="94">
        <f t="shared" si="18"/>
        <v>19</v>
      </c>
      <c r="G125" s="313">
        <v>18</v>
      </c>
      <c r="H125" s="176"/>
      <c r="I125" s="318">
        <f t="shared" si="19"/>
        <v>1</v>
      </c>
      <c r="J125" s="12">
        <v>0.6</v>
      </c>
      <c r="K125" s="152">
        <f t="shared" si="20"/>
        <v>0.6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0.6</v>
      </c>
      <c r="R125" s="13">
        <f t="shared" si="26"/>
        <v>0.22999999999999998</v>
      </c>
      <c r="S125" s="14">
        <f t="shared" si="23"/>
        <v>0.184</v>
      </c>
      <c r="U125" s="107">
        <f t="shared" si="24"/>
        <v>18</v>
      </c>
      <c r="V125" s="56">
        <f t="shared" si="25"/>
        <v>6.66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129</v>
      </c>
      <c r="E126" s="301"/>
      <c r="F126" s="94">
        <f t="shared" si="18"/>
        <v>129</v>
      </c>
      <c r="G126" s="313">
        <v>126</v>
      </c>
      <c r="H126" s="176"/>
      <c r="I126" s="318">
        <f t="shared" si="19"/>
        <v>3</v>
      </c>
      <c r="J126" s="12">
        <v>0.3</v>
      </c>
      <c r="K126" s="152">
        <f t="shared" si="20"/>
        <v>0.89999999999999991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0.89999999999999991</v>
      </c>
      <c r="R126" s="13">
        <f t="shared" si="26"/>
        <v>0.6</v>
      </c>
      <c r="S126" s="14">
        <f t="shared" si="23"/>
        <v>0.48</v>
      </c>
      <c r="U126" s="107">
        <f t="shared" si="24"/>
        <v>126</v>
      </c>
      <c r="V126" s="56">
        <f t="shared" si="25"/>
        <v>12.600000000000001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28</v>
      </c>
      <c r="E127" s="301"/>
      <c r="F127" s="94">
        <f t="shared" si="18"/>
        <v>28</v>
      </c>
      <c r="G127" s="313">
        <v>27</v>
      </c>
      <c r="H127" s="176"/>
      <c r="I127" s="318">
        <f t="shared" si="19"/>
        <v>1</v>
      </c>
      <c r="J127" s="12">
        <v>1</v>
      </c>
      <c r="K127" s="152">
        <f t="shared" si="20"/>
        <v>1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1</v>
      </c>
      <c r="R127" s="13">
        <f t="shared" si="26"/>
        <v>0.58000000000000007</v>
      </c>
      <c r="S127" s="14">
        <f t="shared" si="23"/>
        <v>0.46400000000000008</v>
      </c>
      <c r="U127" s="107">
        <f t="shared" si="24"/>
        <v>27</v>
      </c>
      <c r="V127" s="56">
        <f t="shared" si="25"/>
        <v>11.34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9</v>
      </c>
      <c r="E128" s="301"/>
      <c r="F128" s="94">
        <f t="shared" si="18"/>
        <v>9</v>
      </c>
      <c r="G128" s="313">
        <v>9</v>
      </c>
      <c r="H128" s="176"/>
      <c r="I128" s="318">
        <f t="shared" si="19"/>
        <v>0</v>
      </c>
      <c r="J128" s="12">
        <v>3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3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9</v>
      </c>
      <c r="V128" s="56">
        <f t="shared" si="25"/>
        <v>14.580000000000002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2</v>
      </c>
      <c r="E129" s="301"/>
      <c r="F129" s="94">
        <f t="shared" si="18"/>
        <v>2</v>
      </c>
      <c r="G129" s="313">
        <v>2</v>
      </c>
      <c r="H129" s="176"/>
      <c r="I129" s="318">
        <f t="shared" si="19"/>
        <v>0</v>
      </c>
      <c r="J129" s="12">
        <v>1.5</v>
      </c>
      <c r="K129" s="152">
        <f t="shared" si="20"/>
        <v>0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0</v>
      </c>
      <c r="R129" s="13">
        <f t="shared" si="26"/>
        <v>0</v>
      </c>
      <c r="S129" s="14">
        <f t="shared" si="23"/>
        <v>0</v>
      </c>
      <c r="U129" s="107">
        <f t="shared" si="24"/>
        <v>2</v>
      </c>
      <c r="V129" s="56">
        <f t="shared" si="25"/>
        <v>1.46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30</v>
      </c>
      <c r="E130" s="301"/>
      <c r="F130" s="94">
        <f t="shared" si="18"/>
        <v>30</v>
      </c>
      <c r="G130" s="313">
        <v>28</v>
      </c>
      <c r="H130" s="176"/>
      <c r="I130" s="318">
        <f t="shared" si="19"/>
        <v>2</v>
      </c>
      <c r="J130" s="12">
        <v>0.5</v>
      </c>
      <c r="K130" s="152">
        <f t="shared" si="20"/>
        <v>1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1</v>
      </c>
      <c r="R130" s="13">
        <f t="shared" si="26"/>
        <v>0.54</v>
      </c>
      <c r="S130" s="14">
        <f t="shared" si="23"/>
        <v>0.43200000000000005</v>
      </c>
      <c r="U130" s="107">
        <f t="shared" si="24"/>
        <v>28</v>
      </c>
      <c r="V130" s="56">
        <f t="shared" si="25"/>
        <v>6.44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76</v>
      </c>
      <c r="E132" s="301"/>
      <c r="F132" s="94">
        <f t="shared" si="18"/>
        <v>76</v>
      </c>
      <c r="G132" s="313">
        <v>76</v>
      </c>
      <c r="H132" s="176"/>
      <c r="I132" s="318">
        <f t="shared" si="19"/>
        <v>0</v>
      </c>
      <c r="J132" s="12">
        <v>0.6</v>
      </c>
      <c r="K132" s="152">
        <f t="shared" si="20"/>
        <v>0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0</v>
      </c>
      <c r="R132" s="13">
        <f t="shared" si="26"/>
        <v>0</v>
      </c>
      <c r="S132" s="14">
        <f t="shared" si="23"/>
        <v>0</v>
      </c>
      <c r="U132" s="107">
        <f t="shared" si="24"/>
        <v>76</v>
      </c>
      <c r="V132" s="56">
        <f t="shared" si="25"/>
        <v>22.8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61</v>
      </c>
      <c r="E133" s="301"/>
      <c r="F133" s="94">
        <f t="shared" si="18"/>
        <v>61</v>
      </c>
      <c r="G133" s="313">
        <v>56</v>
      </c>
      <c r="H133" s="176"/>
      <c r="I133" s="318">
        <f t="shared" si="19"/>
        <v>5</v>
      </c>
      <c r="J133" s="12">
        <v>0.1</v>
      </c>
      <c r="K133" s="152">
        <f t="shared" si="20"/>
        <v>0.5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0.5</v>
      </c>
      <c r="R133" s="13">
        <f t="shared" si="26"/>
        <v>0.24000000000000005</v>
      </c>
      <c r="S133" s="14">
        <f t="shared" si="23"/>
        <v>0.19200000000000006</v>
      </c>
      <c r="U133" s="107">
        <f t="shared" si="24"/>
        <v>56</v>
      </c>
      <c r="V133" s="56">
        <f t="shared" si="25"/>
        <v>2.9119999999999999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13</v>
      </c>
      <c r="E134" s="301"/>
      <c r="F134" s="94">
        <f t="shared" si="18"/>
        <v>13</v>
      </c>
      <c r="G134" s="313">
        <v>11</v>
      </c>
      <c r="H134" s="176"/>
      <c r="I134" s="318">
        <f t="shared" si="19"/>
        <v>2</v>
      </c>
      <c r="J134" s="12">
        <v>0.6</v>
      </c>
      <c r="K134" s="152">
        <f t="shared" si="20"/>
        <v>1.2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1.2</v>
      </c>
      <c r="R134" s="13">
        <f t="shared" si="26"/>
        <v>0.45999999999999996</v>
      </c>
      <c r="S134" s="14">
        <f t="shared" si="23"/>
        <v>0.36799999999999999</v>
      </c>
      <c r="U134" s="107">
        <f t="shared" si="24"/>
        <v>11</v>
      </c>
      <c r="V134" s="56">
        <f t="shared" si="25"/>
        <v>4.07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48</v>
      </c>
      <c r="E136" s="304"/>
      <c r="F136" s="94">
        <f t="shared" si="18"/>
        <v>48</v>
      </c>
      <c r="G136" s="313">
        <v>45</v>
      </c>
      <c r="H136" s="95"/>
      <c r="I136" s="318">
        <f t="shared" si="19"/>
        <v>3</v>
      </c>
      <c r="J136" s="12">
        <v>0.7</v>
      </c>
      <c r="K136" s="152">
        <f t="shared" si="20"/>
        <v>2.0999999999999996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2.0999999999999996</v>
      </c>
      <c r="R136" s="13">
        <f t="shared" si="26"/>
        <v>1.2</v>
      </c>
      <c r="S136" s="14">
        <f t="shared" si="23"/>
        <v>0.96</v>
      </c>
      <c r="U136" s="107">
        <f t="shared" si="24"/>
        <v>45</v>
      </c>
      <c r="V136" s="56">
        <f t="shared" si="25"/>
        <v>13.5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537</v>
      </c>
      <c r="G144" s="69">
        <f>SUM(G117:G142)</f>
        <v>513</v>
      </c>
      <c r="J144" s="3" t="s">
        <v>3</v>
      </c>
      <c r="K144" s="157">
        <f>SUM(K117:K142)</f>
        <v>13.899999999999999</v>
      </c>
      <c r="P144" s="129" t="s">
        <v>3</v>
      </c>
      <c r="Q144" s="31">
        <f>SUM(Q117:Q142)</f>
        <v>13.899999999999999</v>
      </c>
      <c r="R144" s="24">
        <f>SUM(R117:R142)</f>
        <v>7.15</v>
      </c>
      <c r="S144" s="25">
        <f>SUM(S117:S142)</f>
        <v>5.7200000000000006</v>
      </c>
      <c r="U144" s="110" t="s">
        <v>146</v>
      </c>
      <c r="V144" s="60">
        <f>SUM(V117:V142)</f>
        <v>138.19199999999998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506" t="s">
        <v>6</v>
      </c>
      <c r="E147" s="507"/>
      <c r="F147" s="180">
        <v>5.5</v>
      </c>
      <c r="G147" s="62"/>
      <c r="H147" s="64"/>
      <c r="I147" s="186" t="s">
        <v>4</v>
      </c>
      <c r="J147" s="182">
        <f>K55</f>
        <v>360.98000000000008</v>
      </c>
      <c r="K147" s="40"/>
      <c r="N147" s="41"/>
      <c r="O147" s="127"/>
      <c r="P147" s="133" t="s">
        <v>126</v>
      </c>
      <c r="Q147" s="32">
        <f>Q55</f>
        <v>360.98000000000008</v>
      </c>
      <c r="R147" s="32">
        <f>R55</f>
        <v>191.65360000000007</v>
      </c>
      <c r="S147" s="32">
        <f>S55</f>
        <v>153.32288</v>
      </c>
      <c r="U147" s="112" t="s">
        <v>4</v>
      </c>
      <c r="V147" s="60">
        <f>V55</f>
        <v>1510.9458000000002</v>
      </c>
    </row>
    <row r="148" spans="1:23" ht="18" customHeight="1" thickTop="1" thickBot="1" x14ac:dyDescent="0.3">
      <c r="D148" s="506" t="s">
        <v>7</v>
      </c>
      <c r="E148" s="507"/>
      <c r="F148" s="181"/>
      <c r="G148" s="62"/>
      <c r="H148" s="64"/>
      <c r="I148" s="186" t="s">
        <v>5</v>
      </c>
      <c r="J148" s="182">
        <f>K107</f>
        <v>176.60000000000002</v>
      </c>
      <c r="K148" s="40"/>
      <c r="N148" s="41"/>
      <c r="O148" s="127"/>
      <c r="P148" s="134" t="s">
        <v>127</v>
      </c>
      <c r="Q148" s="33">
        <f>Q107</f>
        <v>176.60000000000002</v>
      </c>
      <c r="R148" s="33">
        <f>R107</f>
        <v>29.170200000000001</v>
      </c>
      <c r="S148" s="33">
        <f>S107</f>
        <v>23.33616</v>
      </c>
      <c r="U148" s="112" t="s">
        <v>5</v>
      </c>
      <c r="V148" s="60">
        <f>V107</f>
        <v>711.44999999999993</v>
      </c>
    </row>
    <row r="149" spans="1:23" ht="18" customHeight="1" thickTop="1" thickBot="1" x14ac:dyDescent="0.3">
      <c r="D149" s="506" t="s">
        <v>8</v>
      </c>
      <c r="E149" s="507"/>
      <c r="F149" s="181">
        <v>16.5</v>
      </c>
      <c r="G149" s="62"/>
      <c r="H149" s="64"/>
      <c r="I149" s="186" t="s">
        <v>123</v>
      </c>
      <c r="J149" s="182">
        <f>K144</f>
        <v>13.899999999999999</v>
      </c>
      <c r="K149" s="40"/>
      <c r="N149" s="41"/>
      <c r="O149" s="127"/>
      <c r="P149" s="135" t="s">
        <v>128</v>
      </c>
      <c r="Q149" s="34">
        <f>Q144</f>
        <v>13.899999999999999</v>
      </c>
      <c r="R149" s="34">
        <f>R144</f>
        <v>7.15</v>
      </c>
      <c r="S149" s="34">
        <f>S144</f>
        <v>5.7200000000000006</v>
      </c>
      <c r="U149" s="112" t="s">
        <v>123</v>
      </c>
      <c r="V149" s="60">
        <f>V144</f>
        <v>138.19199999999998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22</v>
      </c>
      <c r="G151" s="62"/>
      <c r="H151" s="64"/>
      <c r="I151" s="101" t="s">
        <v>125</v>
      </c>
      <c r="J151" s="183">
        <f>SUM(J147:J149)</f>
        <v>551.48000000000013</v>
      </c>
      <c r="K151" s="40"/>
      <c r="N151" s="28"/>
      <c r="O151" s="128"/>
      <c r="P151" s="136" t="s">
        <v>125</v>
      </c>
      <c r="Q151" s="35">
        <f>SUM(Q147:Q149)</f>
        <v>551.48000000000013</v>
      </c>
      <c r="R151" s="35">
        <f>SUM(R147:R149)</f>
        <v>227.97380000000007</v>
      </c>
      <c r="S151" s="36">
        <f>SUM(S147:S149)</f>
        <v>182.37904</v>
      </c>
      <c r="U151" s="113" t="s">
        <v>125</v>
      </c>
      <c r="V151" s="60">
        <f>SUM(V147:V149)</f>
        <v>2360.5878000000002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529.48000000000013</v>
      </c>
      <c r="R153" s="132">
        <f>R151-G151</f>
        <v>227.97380000000007</v>
      </c>
      <c r="S153" s="132">
        <f>S151-H151</f>
        <v>182.37904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529.48000000000013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512">
        <v>531</v>
      </c>
      <c r="E156" s="513"/>
      <c r="F156" s="104"/>
      <c r="G156" s="105"/>
    </row>
    <row r="157" spans="1:23" ht="17.100000000000001" customHeight="1" thickTop="1" thickBot="1" x14ac:dyDescent="0.3">
      <c r="C157" s="66"/>
      <c r="D157" s="514"/>
      <c r="E157" s="514"/>
    </row>
    <row r="158" spans="1:23" ht="17.100000000000001" customHeight="1" thickTop="1" thickBot="1" x14ac:dyDescent="0.3">
      <c r="C158" s="66" t="s">
        <v>132</v>
      </c>
      <c r="D158" s="515">
        <f>D156-J154</f>
        <v>1.5199999999998681</v>
      </c>
      <c r="E158" s="516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D149:E149"/>
    <mergeCell ref="D156:E156"/>
    <mergeCell ref="D157:E157"/>
    <mergeCell ref="D158:E158"/>
    <mergeCell ref="R115:R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B63:B64"/>
    <mergeCell ref="C63:C64"/>
    <mergeCell ref="D63:D64"/>
    <mergeCell ref="E63:E64"/>
    <mergeCell ref="F63:F64"/>
    <mergeCell ref="G63:G64"/>
    <mergeCell ref="P11:P12"/>
    <mergeCell ref="Q11:Q12"/>
    <mergeCell ref="R11:R12"/>
    <mergeCell ref="S11:S12"/>
    <mergeCell ref="R63:R64"/>
    <mergeCell ref="S63:S64"/>
    <mergeCell ref="U11:U12"/>
    <mergeCell ref="V11:V12"/>
    <mergeCell ref="G11:G12"/>
    <mergeCell ref="I11:I12"/>
    <mergeCell ref="J11:J12"/>
    <mergeCell ref="K11:K12"/>
    <mergeCell ref="L11:L12"/>
    <mergeCell ref="O11:O12"/>
    <mergeCell ref="G1:I1"/>
    <mergeCell ref="O1:R1"/>
    <mergeCell ref="P2:Q2"/>
    <mergeCell ref="H5:J5"/>
    <mergeCell ref="H7:I7"/>
    <mergeCell ref="B11:B12"/>
    <mergeCell ref="C11:C12"/>
    <mergeCell ref="D11:D12"/>
    <mergeCell ref="E11:E12"/>
    <mergeCell ref="F11:F12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22" priority="4" operator="greaterThan">
      <formula>0.0001</formula>
    </cfRule>
    <cfRule type="cellIs" dxfId="21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20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19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600-000000000000}">
      <formula1>$N$1:$N$4</formula1>
    </dataValidation>
    <dataValidation type="list" allowBlank="1" sqref="H2:J2" xr:uid="{00000000-0002-0000-06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DD5C6B0-4502-43E2-97B2-64748F1585AF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Original1">
    <tabColor rgb="FFFF0000"/>
  </sheetPr>
  <dimension ref="A1:W159"/>
  <sheetViews>
    <sheetView showGridLines="0" showZeros="0" zoomScaleNormal="100" workbookViewId="0">
      <selection activeCell="H7" sqref="H7:I7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70" t="s">
        <v>245</v>
      </c>
      <c r="E1" s="470"/>
      <c r="F1" s="470"/>
      <c r="G1" s="500" t="s">
        <v>280</v>
      </c>
      <c r="H1" s="500"/>
      <c r="I1" s="500"/>
      <c r="J1" s="190" t="s">
        <v>253</v>
      </c>
      <c r="K1" s="46"/>
      <c r="O1" s="492" t="s">
        <v>10</v>
      </c>
      <c r="P1" s="492"/>
      <c r="Q1" s="492"/>
      <c r="R1" s="49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493">
        <f>I2</f>
        <v>0</v>
      </c>
      <c r="Q2" s="49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499"/>
      <c r="I5" s="499"/>
      <c r="J5" s="499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01"/>
      <c r="I7" s="501"/>
      <c r="J7" s="471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87" t="s">
        <v>0</v>
      </c>
      <c r="C11" s="504" t="s">
        <v>2</v>
      </c>
      <c r="D11" s="487" t="s">
        <v>1</v>
      </c>
      <c r="E11" s="487" t="s">
        <v>15</v>
      </c>
      <c r="F11" s="495" t="s">
        <v>14</v>
      </c>
      <c r="G11" s="487" t="s">
        <v>87</v>
      </c>
      <c r="H11" s="72"/>
      <c r="I11" s="487" t="s">
        <v>13</v>
      </c>
      <c r="J11" s="487" t="s">
        <v>18</v>
      </c>
      <c r="K11" s="487" t="s">
        <v>19</v>
      </c>
      <c r="L11" s="491" t="s">
        <v>134</v>
      </c>
      <c r="O11" s="497" t="s">
        <v>16</v>
      </c>
      <c r="P11" s="487" t="s">
        <v>17</v>
      </c>
      <c r="Q11" s="502" t="s">
        <v>9</v>
      </c>
      <c r="R11" s="495" t="s">
        <v>11</v>
      </c>
      <c r="S11" s="489" t="s">
        <v>12</v>
      </c>
      <c r="U11" s="485" t="s">
        <v>144</v>
      </c>
      <c r="V11" s="486" t="s">
        <v>145</v>
      </c>
    </row>
    <row r="12" spans="1:22" s="7" customFormat="1" ht="16.350000000000001" customHeight="1" thickTop="1" thickBot="1" x14ac:dyDescent="0.3">
      <c r="A12" s="8"/>
      <c r="B12" s="488"/>
      <c r="C12" s="505"/>
      <c r="D12" s="488"/>
      <c r="E12" s="488"/>
      <c r="F12" s="496"/>
      <c r="G12" s="488"/>
      <c r="H12" s="72"/>
      <c r="I12" s="488"/>
      <c r="J12" s="488"/>
      <c r="K12" s="488"/>
      <c r="L12" s="491"/>
      <c r="O12" s="498"/>
      <c r="P12" s="488"/>
      <c r="Q12" s="503"/>
      <c r="R12" s="496"/>
      <c r="S12" s="490"/>
      <c r="U12" s="485"/>
      <c r="V12" s="486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289.8</v>
      </c>
      <c r="E13" s="300"/>
      <c r="F13" s="73">
        <f t="shared" ref="F13:F53" si="0">D13+E13</f>
        <v>289.8</v>
      </c>
      <c r="G13" s="312">
        <v>238.8</v>
      </c>
      <c r="H13" s="176"/>
      <c r="I13" s="322">
        <f t="shared" ref="I13:I53" si="1">D13+E13-G13</f>
        <v>51</v>
      </c>
      <c r="J13" s="9">
        <v>2</v>
      </c>
      <c r="K13" s="151">
        <f>I13*J13</f>
        <v>102</v>
      </c>
      <c r="L13" s="114" t="s">
        <v>135</v>
      </c>
      <c r="O13" s="202">
        <v>1.032</v>
      </c>
      <c r="P13" s="203">
        <f>J13</f>
        <v>2</v>
      </c>
      <c r="Q13" s="204">
        <f>I13*J13</f>
        <v>102</v>
      </c>
      <c r="R13" s="204">
        <f>(P13-O13)*I13</f>
        <v>49.367999999999995</v>
      </c>
      <c r="S13" s="205">
        <f>R13*0.8</f>
        <v>39.494399999999999</v>
      </c>
      <c r="U13" s="107">
        <f>G13</f>
        <v>238.8</v>
      </c>
      <c r="V13" s="56">
        <f>U13*O13</f>
        <v>246.44160000000002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116.3</v>
      </c>
      <c r="E14" s="301"/>
      <c r="F14" s="73">
        <f t="shared" si="0"/>
        <v>116.3</v>
      </c>
      <c r="G14" s="313">
        <v>78.400000000000006</v>
      </c>
      <c r="H14" s="176"/>
      <c r="I14" s="322">
        <f t="shared" si="1"/>
        <v>37.899999999999991</v>
      </c>
      <c r="J14" s="12">
        <v>2</v>
      </c>
      <c r="K14" s="152">
        <f t="shared" ref="K14:K53" si="2">I14*J14</f>
        <v>75.799999999999983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75.799999999999983</v>
      </c>
      <c r="R14" s="13">
        <f>(P14-O14)*I14</f>
        <v>57.115299999999991</v>
      </c>
      <c r="S14" s="14">
        <f t="shared" ref="S14:S53" si="5">R14*0.8</f>
        <v>45.692239999999998</v>
      </c>
      <c r="U14" s="107">
        <f t="shared" ref="U14:U53" si="6">G14</f>
        <v>78.400000000000006</v>
      </c>
      <c r="V14" s="56">
        <f t="shared" ref="V14:V53" si="7">U14*O14</f>
        <v>38.651200000000003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17.100000000000001</v>
      </c>
      <c r="E15" s="301"/>
      <c r="F15" s="73">
        <f t="shared" si="0"/>
        <v>17.100000000000001</v>
      </c>
      <c r="G15" s="313">
        <v>8.9</v>
      </c>
      <c r="H15" s="176"/>
      <c r="I15" s="322">
        <f t="shared" si="1"/>
        <v>8.2000000000000011</v>
      </c>
      <c r="J15" s="15">
        <v>2.6</v>
      </c>
      <c r="K15" s="152">
        <f t="shared" si="2"/>
        <v>21.320000000000004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21.320000000000004</v>
      </c>
      <c r="R15" s="13">
        <f t="shared" ref="R15:R53" si="8">(P15-O15)*I15</f>
        <v>8.8560000000000016</v>
      </c>
      <c r="S15" s="14">
        <f t="shared" si="5"/>
        <v>7.0848000000000013</v>
      </c>
      <c r="U15" s="107">
        <f t="shared" si="6"/>
        <v>8.9</v>
      </c>
      <c r="V15" s="56">
        <f t="shared" si="7"/>
        <v>13.528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20</v>
      </c>
      <c r="E17" s="301"/>
      <c r="F17" s="74">
        <f t="shared" si="0"/>
        <v>20</v>
      </c>
      <c r="G17" s="313">
        <v>17</v>
      </c>
      <c r="H17" s="176"/>
      <c r="I17" s="322">
        <f t="shared" si="1"/>
        <v>3</v>
      </c>
      <c r="J17" s="12">
        <v>0.8</v>
      </c>
      <c r="K17" s="153">
        <f t="shared" si="2"/>
        <v>2.4000000000000004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2.4000000000000004</v>
      </c>
      <c r="R17" s="13">
        <f t="shared" si="8"/>
        <v>1.3800000000000001</v>
      </c>
      <c r="S17" s="14">
        <f t="shared" si="5"/>
        <v>1.1040000000000001</v>
      </c>
      <c r="U17" s="107">
        <f t="shared" si="6"/>
        <v>17</v>
      </c>
      <c r="V17" s="56">
        <f t="shared" si="7"/>
        <v>5.78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21</v>
      </c>
      <c r="E18" s="301"/>
      <c r="F18" s="74">
        <f t="shared" si="0"/>
        <v>21</v>
      </c>
      <c r="G18" s="313">
        <v>17</v>
      </c>
      <c r="H18" s="176"/>
      <c r="I18" s="322">
        <f t="shared" si="1"/>
        <v>4</v>
      </c>
      <c r="J18" s="12">
        <v>0.9</v>
      </c>
      <c r="K18" s="152">
        <f t="shared" si="2"/>
        <v>3.6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3.6</v>
      </c>
      <c r="R18" s="13">
        <f t="shared" si="8"/>
        <v>1.7200000000000002</v>
      </c>
      <c r="S18" s="14">
        <f t="shared" si="5"/>
        <v>1.3760000000000003</v>
      </c>
      <c r="U18" s="107">
        <f t="shared" si="6"/>
        <v>17</v>
      </c>
      <c r="V18" s="56">
        <f t="shared" si="7"/>
        <v>7.9899999999999993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39</v>
      </c>
      <c r="E19" s="301"/>
      <c r="F19" s="75">
        <f t="shared" si="0"/>
        <v>39</v>
      </c>
      <c r="G19" s="313">
        <v>37</v>
      </c>
      <c r="H19" s="176"/>
      <c r="I19" s="322">
        <f t="shared" si="1"/>
        <v>2</v>
      </c>
      <c r="J19" s="15">
        <v>1.2</v>
      </c>
      <c r="K19" s="152">
        <f t="shared" si="2"/>
        <v>2.4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2.4</v>
      </c>
      <c r="R19" s="13">
        <f t="shared" si="8"/>
        <v>1.1199999999999999</v>
      </c>
      <c r="S19" s="14">
        <f t="shared" si="5"/>
        <v>0.89599999999999991</v>
      </c>
      <c r="U19" s="107">
        <f t="shared" si="6"/>
        <v>37</v>
      </c>
      <c r="V19" s="56">
        <f t="shared" si="7"/>
        <v>23.68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43</v>
      </c>
      <c r="E20" s="301"/>
      <c r="F20" s="73">
        <f t="shared" si="0"/>
        <v>43</v>
      </c>
      <c r="G20" s="313">
        <v>28</v>
      </c>
      <c r="H20" s="176"/>
      <c r="I20" s="322">
        <f t="shared" si="1"/>
        <v>15</v>
      </c>
      <c r="J20" s="12">
        <v>0.9</v>
      </c>
      <c r="K20" s="152">
        <f t="shared" si="2"/>
        <v>13.5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13.5</v>
      </c>
      <c r="R20" s="13">
        <f t="shared" si="8"/>
        <v>5.0999999999999996</v>
      </c>
      <c r="S20" s="14">
        <f t="shared" si="5"/>
        <v>4.08</v>
      </c>
      <c r="U20" s="107">
        <f t="shared" si="6"/>
        <v>28</v>
      </c>
      <c r="V20" s="56">
        <f t="shared" si="7"/>
        <v>15.680000000000001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46</v>
      </c>
      <c r="E21" s="301"/>
      <c r="F21" s="73">
        <f t="shared" si="0"/>
        <v>46</v>
      </c>
      <c r="G21" s="313">
        <v>39</v>
      </c>
      <c r="H21" s="176"/>
      <c r="I21" s="322">
        <f t="shared" si="1"/>
        <v>7</v>
      </c>
      <c r="J21" s="12">
        <v>1.3</v>
      </c>
      <c r="K21" s="154">
        <f t="shared" si="2"/>
        <v>9.1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9.1</v>
      </c>
      <c r="R21" s="13">
        <f t="shared" si="8"/>
        <v>4.2420000000000009</v>
      </c>
      <c r="S21" s="14">
        <f t="shared" si="5"/>
        <v>3.3936000000000011</v>
      </c>
      <c r="U21" s="107">
        <f t="shared" si="6"/>
        <v>39</v>
      </c>
      <c r="V21" s="56">
        <f t="shared" si="7"/>
        <v>27.065999999999999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36</v>
      </c>
      <c r="E23" s="301"/>
      <c r="F23" s="74">
        <f t="shared" si="0"/>
        <v>36</v>
      </c>
      <c r="G23" s="313">
        <v>32</v>
      </c>
      <c r="H23" s="176"/>
      <c r="I23" s="322">
        <f t="shared" si="1"/>
        <v>4</v>
      </c>
      <c r="J23" s="12">
        <v>0.9</v>
      </c>
      <c r="K23" s="152">
        <f t="shared" si="2"/>
        <v>3.6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3.6</v>
      </c>
      <c r="R23" s="13">
        <f t="shared" si="8"/>
        <v>1.6400000000000001</v>
      </c>
      <c r="S23" s="14">
        <f t="shared" si="5"/>
        <v>1.3120000000000003</v>
      </c>
      <c r="U23" s="107">
        <f t="shared" si="6"/>
        <v>32</v>
      </c>
      <c r="V23" s="56">
        <f t="shared" si="7"/>
        <v>15.68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25</v>
      </c>
      <c r="E31" s="301"/>
      <c r="F31" s="73">
        <f t="shared" si="0"/>
        <v>25</v>
      </c>
      <c r="G31" s="313">
        <v>22.1</v>
      </c>
      <c r="H31" s="176"/>
      <c r="I31" s="322">
        <f t="shared" si="1"/>
        <v>2.8999999999999986</v>
      </c>
      <c r="J31" s="12">
        <v>3</v>
      </c>
      <c r="K31" s="152">
        <f t="shared" si="2"/>
        <v>8.6999999999999957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8.6999999999999957</v>
      </c>
      <c r="R31" s="13">
        <f t="shared" si="8"/>
        <v>4.9589999999999979</v>
      </c>
      <c r="S31" s="14">
        <f t="shared" si="5"/>
        <v>3.9671999999999983</v>
      </c>
      <c r="U31" s="107">
        <f t="shared" si="6"/>
        <v>22.1</v>
      </c>
      <c r="V31" s="56">
        <f t="shared" si="7"/>
        <v>28.509000000000004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15</v>
      </c>
      <c r="E32" s="301"/>
      <c r="F32" s="73">
        <f t="shared" si="0"/>
        <v>15</v>
      </c>
      <c r="G32" s="313">
        <v>13.5</v>
      </c>
      <c r="H32" s="176"/>
      <c r="I32" s="322">
        <f t="shared" si="1"/>
        <v>1.5</v>
      </c>
      <c r="J32" s="12">
        <v>3</v>
      </c>
      <c r="K32" s="152">
        <f t="shared" si="2"/>
        <v>4.5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4.5</v>
      </c>
      <c r="R32" s="13">
        <f t="shared" si="8"/>
        <v>2.5649999999999999</v>
      </c>
      <c r="S32" s="14">
        <f t="shared" si="5"/>
        <v>2.052</v>
      </c>
      <c r="U32" s="107">
        <f t="shared" si="6"/>
        <v>13.5</v>
      </c>
      <c r="V32" s="56">
        <f t="shared" si="7"/>
        <v>17.414999999999999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36.65</v>
      </c>
      <c r="E34" s="301"/>
      <c r="F34" s="76">
        <f t="shared" si="0"/>
        <v>36.65</v>
      </c>
      <c r="G34" s="313">
        <v>27.4</v>
      </c>
      <c r="H34" s="176"/>
      <c r="I34" s="322">
        <f t="shared" si="1"/>
        <v>9.25</v>
      </c>
      <c r="J34" s="12">
        <v>12</v>
      </c>
      <c r="K34" s="152">
        <f t="shared" si="2"/>
        <v>111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111</v>
      </c>
      <c r="R34" s="13">
        <f t="shared" si="8"/>
        <v>50.505000000000003</v>
      </c>
      <c r="S34" s="14">
        <f t="shared" si="5"/>
        <v>40.404000000000003</v>
      </c>
      <c r="U34" s="107">
        <f t="shared" si="6"/>
        <v>27.4</v>
      </c>
      <c r="V34" s="56">
        <f t="shared" si="7"/>
        <v>179.196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41.3</v>
      </c>
      <c r="E35" s="301"/>
      <c r="F35" s="76">
        <f t="shared" si="0"/>
        <v>41.3</v>
      </c>
      <c r="G35" s="313">
        <v>29.95</v>
      </c>
      <c r="H35" s="77"/>
      <c r="I35" s="322">
        <f t="shared" si="1"/>
        <v>11.349999999999998</v>
      </c>
      <c r="J35" s="12">
        <v>12</v>
      </c>
      <c r="K35" s="153">
        <f t="shared" si="2"/>
        <v>136.19999999999999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136.19999999999999</v>
      </c>
      <c r="R35" s="13">
        <f t="shared" si="8"/>
        <v>61.743999999999993</v>
      </c>
      <c r="S35" s="14">
        <f t="shared" si="5"/>
        <v>49.395199999999996</v>
      </c>
      <c r="U35" s="107">
        <f t="shared" si="6"/>
        <v>29.95</v>
      </c>
      <c r="V35" s="56">
        <f t="shared" si="7"/>
        <v>196.47199999999998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4.95</v>
      </c>
      <c r="E36" s="301"/>
      <c r="F36" s="76">
        <f t="shared" si="0"/>
        <v>4.95</v>
      </c>
      <c r="G36" s="313">
        <v>4.0999999999999996</v>
      </c>
      <c r="H36" s="176"/>
      <c r="I36" s="323">
        <f t="shared" si="1"/>
        <v>0.85000000000000053</v>
      </c>
      <c r="J36" s="12">
        <v>14</v>
      </c>
      <c r="K36" s="152">
        <f t="shared" si="2"/>
        <v>11.900000000000007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11.900000000000007</v>
      </c>
      <c r="R36" s="13">
        <f t="shared" si="8"/>
        <v>6.8425000000000047</v>
      </c>
      <c r="S36" s="14">
        <f t="shared" si="5"/>
        <v>5.4740000000000038</v>
      </c>
      <c r="U36" s="107">
        <f t="shared" si="6"/>
        <v>4.0999999999999996</v>
      </c>
      <c r="V36" s="56">
        <f t="shared" si="7"/>
        <v>24.395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9.6</v>
      </c>
      <c r="E37" s="301"/>
      <c r="F37" s="78">
        <f t="shared" si="0"/>
        <v>9.6</v>
      </c>
      <c r="G37" s="313">
        <v>7.5</v>
      </c>
      <c r="H37" s="176"/>
      <c r="I37" s="322">
        <f t="shared" si="1"/>
        <v>2.0999999999999996</v>
      </c>
      <c r="J37" s="12">
        <v>12</v>
      </c>
      <c r="K37" s="153">
        <f t="shared" si="2"/>
        <v>25.199999999999996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25.199999999999996</v>
      </c>
      <c r="R37" s="13">
        <f t="shared" si="8"/>
        <v>13.061999999999998</v>
      </c>
      <c r="S37" s="14">
        <f t="shared" si="5"/>
        <v>10.449599999999998</v>
      </c>
      <c r="U37" s="107">
        <f t="shared" si="6"/>
        <v>7.5</v>
      </c>
      <c r="V37" s="56">
        <f t="shared" si="7"/>
        <v>43.35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3.8</v>
      </c>
      <c r="E38" s="301"/>
      <c r="F38" s="76">
        <f t="shared" si="0"/>
        <v>3.8</v>
      </c>
      <c r="G38" s="313">
        <v>2.9</v>
      </c>
      <c r="H38" s="176"/>
      <c r="I38" s="322">
        <f t="shared" si="1"/>
        <v>0.89999999999999991</v>
      </c>
      <c r="J38" s="12">
        <v>14</v>
      </c>
      <c r="K38" s="152">
        <f t="shared" si="2"/>
        <v>12.599999999999998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12.599999999999998</v>
      </c>
      <c r="R38" s="13">
        <f t="shared" si="8"/>
        <v>6.1199999999999992</v>
      </c>
      <c r="S38" s="14">
        <f t="shared" si="5"/>
        <v>4.8959999999999999</v>
      </c>
      <c r="U38" s="107">
        <f t="shared" si="6"/>
        <v>2.9</v>
      </c>
      <c r="V38" s="56">
        <f t="shared" si="7"/>
        <v>20.88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4.4000000000000004</v>
      </c>
      <c r="E39" s="301"/>
      <c r="F39" s="76">
        <f t="shared" si="0"/>
        <v>4.4000000000000004</v>
      </c>
      <c r="G39" s="313">
        <v>4.3499999999999996</v>
      </c>
      <c r="H39" s="176"/>
      <c r="I39" s="322">
        <f t="shared" si="1"/>
        <v>5.0000000000000711E-2</v>
      </c>
      <c r="J39" s="12">
        <v>14</v>
      </c>
      <c r="K39" s="152">
        <f t="shared" si="2"/>
        <v>0.70000000000000995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0.70000000000000995</v>
      </c>
      <c r="R39" s="13">
        <f t="shared" si="8"/>
        <v>0.27250000000000385</v>
      </c>
      <c r="S39" s="14">
        <f t="shared" si="5"/>
        <v>0.21800000000000308</v>
      </c>
      <c r="U39" s="107">
        <f t="shared" si="6"/>
        <v>4.3499999999999996</v>
      </c>
      <c r="V39" s="56">
        <f t="shared" si="7"/>
        <v>37.192500000000003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6.8</v>
      </c>
      <c r="E40" s="301"/>
      <c r="F40" s="76">
        <f t="shared" si="0"/>
        <v>6.8</v>
      </c>
      <c r="G40" s="313">
        <v>2.9</v>
      </c>
      <c r="H40" s="176"/>
      <c r="I40" s="323">
        <f t="shared" si="1"/>
        <v>3.9</v>
      </c>
      <c r="J40" s="15">
        <v>12</v>
      </c>
      <c r="K40" s="154">
        <f t="shared" si="2"/>
        <v>46.8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46.8</v>
      </c>
      <c r="R40" s="13">
        <f t="shared" si="8"/>
        <v>20.919599999999999</v>
      </c>
      <c r="S40" s="14">
        <f t="shared" si="5"/>
        <v>16.735679999999999</v>
      </c>
      <c r="U40" s="107">
        <f t="shared" si="6"/>
        <v>2.9</v>
      </c>
      <c r="V40" s="56">
        <f t="shared" si="7"/>
        <v>19.244399999999999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13.1</v>
      </c>
      <c r="E41" s="301"/>
      <c r="F41" s="78">
        <f t="shared" si="0"/>
        <v>13.1</v>
      </c>
      <c r="G41" s="313">
        <v>11.35</v>
      </c>
      <c r="H41" s="176"/>
      <c r="I41" s="322">
        <f t="shared" si="1"/>
        <v>1.75</v>
      </c>
      <c r="J41" s="12">
        <v>12</v>
      </c>
      <c r="K41" s="153">
        <f t="shared" si="2"/>
        <v>21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21</v>
      </c>
      <c r="R41" s="13">
        <f t="shared" si="8"/>
        <v>11.69</v>
      </c>
      <c r="S41" s="14">
        <f t="shared" si="5"/>
        <v>9.3520000000000003</v>
      </c>
      <c r="U41" s="107">
        <f t="shared" si="6"/>
        <v>11.35</v>
      </c>
      <c r="V41" s="56">
        <f t="shared" si="7"/>
        <v>60.381999999999998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4.55</v>
      </c>
      <c r="E42" s="301"/>
      <c r="F42" s="76">
        <f t="shared" si="0"/>
        <v>4.55</v>
      </c>
      <c r="G42" s="313">
        <v>3.6</v>
      </c>
      <c r="H42" s="176"/>
      <c r="I42" s="322">
        <f t="shared" si="1"/>
        <v>0.94999999999999973</v>
      </c>
      <c r="J42" s="12">
        <v>14</v>
      </c>
      <c r="K42" s="152">
        <f t="shared" si="2"/>
        <v>13.299999999999997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13.299999999999997</v>
      </c>
      <c r="R42" s="13">
        <f t="shared" si="8"/>
        <v>9.1104999999999965</v>
      </c>
      <c r="S42" s="14">
        <f t="shared" si="5"/>
        <v>7.2883999999999975</v>
      </c>
      <c r="U42" s="107">
        <f t="shared" si="6"/>
        <v>3.6</v>
      </c>
      <c r="V42" s="56">
        <f t="shared" si="7"/>
        <v>15.876000000000001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4.5</v>
      </c>
      <c r="E43" s="301"/>
      <c r="F43" s="76">
        <f t="shared" si="0"/>
        <v>4.5</v>
      </c>
      <c r="G43" s="313">
        <v>3.7</v>
      </c>
      <c r="H43" s="176"/>
      <c r="I43" s="323">
        <f t="shared" si="1"/>
        <v>0.79999999999999982</v>
      </c>
      <c r="J43" s="15">
        <v>20</v>
      </c>
      <c r="K43" s="155">
        <f t="shared" si="2"/>
        <v>15.999999999999996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15.999999999999996</v>
      </c>
      <c r="R43" s="13">
        <f t="shared" si="8"/>
        <v>7.4639999999999986</v>
      </c>
      <c r="S43" s="14">
        <f t="shared" si="5"/>
        <v>5.9711999999999996</v>
      </c>
      <c r="U43" s="107">
        <f t="shared" si="6"/>
        <v>3.7</v>
      </c>
      <c r="V43" s="56">
        <f t="shared" si="7"/>
        <v>39.478999999999999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0.95</v>
      </c>
      <c r="E44" s="301"/>
      <c r="F44" s="78">
        <f t="shared" si="0"/>
        <v>0.95</v>
      </c>
      <c r="G44" s="313">
        <v>0.15</v>
      </c>
      <c r="H44" s="176"/>
      <c r="I44" s="322">
        <f t="shared" si="1"/>
        <v>0.79999999999999993</v>
      </c>
      <c r="J44" s="12">
        <v>20</v>
      </c>
      <c r="K44" s="152">
        <f t="shared" si="2"/>
        <v>15.999999999999998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15.999999999999998</v>
      </c>
      <c r="R44" s="13">
        <f t="shared" si="8"/>
        <v>8.2479999999999993</v>
      </c>
      <c r="S44" s="14">
        <f t="shared" si="5"/>
        <v>6.5983999999999998</v>
      </c>
      <c r="U44" s="107">
        <f t="shared" si="6"/>
        <v>0.15</v>
      </c>
      <c r="V44" s="56">
        <f t="shared" si="7"/>
        <v>1.4534999999999998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5.2</v>
      </c>
      <c r="E45" s="301"/>
      <c r="F45" s="79">
        <f t="shared" si="0"/>
        <v>5.2</v>
      </c>
      <c r="G45" s="313">
        <v>5</v>
      </c>
      <c r="H45" s="176"/>
      <c r="I45" s="322">
        <f t="shared" si="1"/>
        <v>0.20000000000000018</v>
      </c>
      <c r="J45" s="12">
        <v>14</v>
      </c>
      <c r="K45" s="152">
        <f t="shared" si="2"/>
        <v>2.8000000000000025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2.8000000000000025</v>
      </c>
      <c r="R45" s="13">
        <f t="shared" si="8"/>
        <v>1.3580000000000012</v>
      </c>
      <c r="S45" s="14">
        <f t="shared" si="5"/>
        <v>1.0864000000000009</v>
      </c>
      <c r="U45" s="107">
        <f t="shared" si="6"/>
        <v>5</v>
      </c>
      <c r="V45" s="56">
        <f t="shared" si="7"/>
        <v>36.049999999999997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0.9</v>
      </c>
      <c r="E46" s="301"/>
      <c r="F46" s="76">
        <f t="shared" si="0"/>
        <v>0.9</v>
      </c>
      <c r="G46" s="313"/>
      <c r="H46" s="176"/>
      <c r="I46" s="323">
        <f t="shared" si="1"/>
        <v>0.9</v>
      </c>
      <c r="J46" s="15">
        <v>24</v>
      </c>
      <c r="K46" s="152">
        <f t="shared" si="2"/>
        <v>21.6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21.6</v>
      </c>
      <c r="R46" s="13">
        <f t="shared" si="8"/>
        <v>5.7510000000000003</v>
      </c>
      <c r="S46" s="14">
        <f t="shared" si="5"/>
        <v>4.6008000000000004</v>
      </c>
      <c r="U46" s="107">
        <f t="shared" si="6"/>
        <v>0</v>
      </c>
      <c r="V46" s="56">
        <f t="shared" si="7"/>
        <v>0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3.4</v>
      </c>
      <c r="E49" s="302"/>
      <c r="F49" s="80">
        <f t="shared" si="0"/>
        <v>3.4</v>
      </c>
      <c r="G49" s="314">
        <v>2.95</v>
      </c>
      <c r="H49" s="176"/>
      <c r="I49" s="324">
        <f t="shared" si="1"/>
        <v>0.44999999999999973</v>
      </c>
      <c r="J49" s="15">
        <v>12</v>
      </c>
      <c r="K49" s="152">
        <f t="shared" si="2"/>
        <v>5.3999999999999968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5.3999999999999968</v>
      </c>
      <c r="R49" s="13">
        <f t="shared" si="8"/>
        <v>3.0599999999999983</v>
      </c>
      <c r="S49" s="14">
        <f t="shared" si="5"/>
        <v>2.4479999999999986</v>
      </c>
      <c r="U49" s="107">
        <f t="shared" si="6"/>
        <v>2.95</v>
      </c>
      <c r="V49" s="56">
        <f t="shared" si="7"/>
        <v>15.340000000000002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0.8</v>
      </c>
      <c r="E50" s="302"/>
      <c r="F50" s="80">
        <f t="shared" si="0"/>
        <v>0.8</v>
      </c>
      <c r="G50" s="314">
        <v>0.75</v>
      </c>
      <c r="H50" s="176"/>
      <c r="I50" s="324">
        <f t="shared" si="1"/>
        <v>5.0000000000000044E-2</v>
      </c>
      <c r="J50" s="12">
        <v>18</v>
      </c>
      <c r="K50" s="152">
        <f t="shared" si="2"/>
        <v>0.9000000000000008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0.9000000000000008</v>
      </c>
      <c r="R50" s="13">
        <f t="shared" si="8"/>
        <v>0.46900000000000047</v>
      </c>
      <c r="S50" s="14">
        <f t="shared" si="5"/>
        <v>0.37520000000000042</v>
      </c>
      <c r="U50" s="107">
        <f t="shared" si="6"/>
        <v>0.75</v>
      </c>
      <c r="V50" s="56">
        <f t="shared" si="7"/>
        <v>6.4649999999999999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2.65</v>
      </c>
      <c r="E51" s="302"/>
      <c r="F51" s="80">
        <f t="shared" si="0"/>
        <v>2.65</v>
      </c>
      <c r="G51" s="314">
        <v>2.4500000000000002</v>
      </c>
      <c r="H51" s="176"/>
      <c r="I51" s="324">
        <f t="shared" si="1"/>
        <v>0.19999999999999973</v>
      </c>
      <c r="J51" s="12">
        <v>24</v>
      </c>
      <c r="K51" s="152">
        <f t="shared" si="2"/>
        <v>4.7999999999999936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4.7999999999999936</v>
      </c>
      <c r="R51" s="13">
        <f t="shared" si="8"/>
        <v>2.4519999999999968</v>
      </c>
      <c r="S51" s="14">
        <f t="shared" si="5"/>
        <v>1.9615999999999976</v>
      </c>
      <c r="U51" s="107">
        <f t="shared" si="6"/>
        <v>2.4500000000000002</v>
      </c>
      <c r="V51" s="56">
        <f t="shared" si="7"/>
        <v>28.763000000000002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811.74999999999989</v>
      </c>
      <c r="G55" s="69">
        <f>SUM(G13:G53)</f>
        <v>640.75000000000023</v>
      </c>
      <c r="J55" s="3" t="s">
        <v>3</v>
      </c>
      <c r="K55" s="157">
        <f>SUM(K13:K53)</f>
        <v>693.11999999999989</v>
      </c>
      <c r="P55" s="3" t="s">
        <v>3</v>
      </c>
      <c r="Q55" s="24">
        <f>SUM(Q13:Q53)</f>
        <v>693.11999999999989</v>
      </c>
      <c r="R55" s="24">
        <f>SUM(R13:R53)</f>
        <v>347.13339999999994</v>
      </c>
      <c r="S55" s="25">
        <f>SUM(S13:S53)</f>
        <v>277.70671999999996</v>
      </c>
      <c r="U55" s="105" t="s">
        <v>146</v>
      </c>
      <c r="V55" s="58">
        <f>SUM(V13:V53)</f>
        <v>1164.9591999999998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87" t="s">
        <v>0</v>
      </c>
      <c r="C63" s="487" t="s">
        <v>2</v>
      </c>
      <c r="D63" s="487" t="s">
        <v>1</v>
      </c>
      <c r="E63" s="487" t="s">
        <v>15</v>
      </c>
      <c r="F63" s="487" t="s">
        <v>14</v>
      </c>
      <c r="G63" s="487" t="s">
        <v>87</v>
      </c>
      <c r="H63" s="72"/>
      <c r="I63" s="487" t="s">
        <v>13</v>
      </c>
      <c r="J63" s="487" t="s">
        <v>18</v>
      </c>
      <c r="K63" s="487" t="s">
        <v>19</v>
      </c>
      <c r="L63" s="119"/>
      <c r="O63" s="497" t="s">
        <v>16</v>
      </c>
      <c r="P63" s="487" t="s">
        <v>17</v>
      </c>
      <c r="Q63" s="502" t="s">
        <v>9</v>
      </c>
      <c r="R63" s="495" t="s">
        <v>11</v>
      </c>
      <c r="S63" s="489" t="s">
        <v>12</v>
      </c>
      <c r="U63" s="485" t="s">
        <v>144</v>
      </c>
      <c r="V63" s="486" t="s">
        <v>145</v>
      </c>
    </row>
    <row r="64" spans="1:23" s="1" customFormat="1" ht="16.350000000000001" customHeight="1" thickTop="1" thickBot="1" x14ac:dyDescent="0.3">
      <c r="A64" s="7"/>
      <c r="B64" s="488"/>
      <c r="C64" s="488"/>
      <c r="D64" s="488"/>
      <c r="E64" s="488"/>
      <c r="F64" s="488"/>
      <c r="G64" s="488"/>
      <c r="H64" s="72"/>
      <c r="I64" s="488"/>
      <c r="J64" s="488"/>
      <c r="K64" s="488"/>
      <c r="L64" s="119"/>
      <c r="O64" s="498"/>
      <c r="P64" s="488"/>
      <c r="Q64" s="503"/>
      <c r="R64" s="496"/>
      <c r="S64" s="490"/>
      <c r="U64" s="485"/>
      <c r="V64" s="486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20.2</v>
      </c>
      <c r="E66" s="301"/>
      <c r="F66" s="85">
        <f t="shared" ref="F66:F105" si="9">D66+E66</f>
        <v>20.2</v>
      </c>
      <c r="G66" s="316">
        <v>19.8</v>
      </c>
      <c r="H66" s="176"/>
      <c r="I66" s="318">
        <f t="shared" ref="I66:I105" si="10">D66+E66-G66</f>
        <v>0.39999999999999858</v>
      </c>
      <c r="J66" s="12">
        <v>2</v>
      </c>
      <c r="K66" s="152">
        <f t="shared" ref="K66:K105" si="11">I66*J66</f>
        <v>0.79999999999999716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0.79999999999999716</v>
      </c>
      <c r="R66" s="13">
        <f>(P66-O66)*I66</f>
        <v>0.50959999999999817</v>
      </c>
      <c r="S66" s="14">
        <f t="shared" ref="S66:S105" si="14">R66*0.8</f>
        <v>0.40767999999999854</v>
      </c>
      <c r="U66" s="107">
        <f t="shared" ref="U66:U105" si="15">G66</f>
        <v>19.8</v>
      </c>
      <c r="V66" s="56">
        <f t="shared" ref="V66:V105" si="16">U66*O66</f>
        <v>14.3748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73</v>
      </c>
      <c r="E67" s="301"/>
      <c r="F67" s="85">
        <f t="shared" si="9"/>
        <v>73</v>
      </c>
      <c r="G67" s="316">
        <v>67</v>
      </c>
      <c r="H67" s="176"/>
      <c r="I67" s="318">
        <f t="shared" si="10"/>
        <v>6</v>
      </c>
      <c r="J67" s="12">
        <v>0.9</v>
      </c>
      <c r="K67" s="152">
        <f t="shared" si="11"/>
        <v>5.4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5.4</v>
      </c>
      <c r="R67" s="13">
        <f t="shared" ref="R67:R105" si="17">(P67-O67)*I67</f>
        <v>2.2320000000000002</v>
      </c>
      <c r="S67" s="14">
        <f t="shared" si="14"/>
        <v>1.7856000000000003</v>
      </c>
      <c r="U67" s="107">
        <f t="shared" si="15"/>
        <v>67</v>
      </c>
      <c r="V67" s="56">
        <f t="shared" si="16"/>
        <v>35.376000000000005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14</v>
      </c>
      <c r="E68" s="301"/>
      <c r="F68" s="85">
        <f t="shared" si="9"/>
        <v>14</v>
      </c>
      <c r="G68" s="316">
        <v>13</v>
      </c>
      <c r="H68" s="176"/>
      <c r="I68" s="318">
        <f t="shared" si="10"/>
        <v>1</v>
      </c>
      <c r="J68" s="12">
        <v>1.1000000000000001</v>
      </c>
      <c r="K68" s="152">
        <f t="shared" si="11"/>
        <v>1.1000000000000001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1.1000000000000001</v>
      </c>
      <c r="R68" s="13">
        <f t="shared" si="17"/>
        <v>0.6100000000000001</v>
      </c>
      <c r="S68" s="14">
        <f t="shared" si="14"/>
        <v>0.4880000000000001</v>
      </c>
      <c r="U68" s="107">
        <f t="shared" si="15"/>
        <v>13</v>
      </c>
      <c r="V68" s="56">
        <f t="shared" si="16"/>
        <v>6.37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65</v>
      </c>
      <c r="E69" s="301"/>
      <c r="F69" s="85">
        <f t="shared" si="9"/>
        <v>65</v>
      </c>
      <c r="G69" s="316">
        <v>60</v>
      </c>
      <c r="H69" s="176"/>
      <c r="I69" s="318">
        <f t="shared" si="10"/>
        <v>5</v>
      </c>
      <c r="J69" s="12">
        <v>0.5</v>
      </c>
      <c r="K69" s="152">
        <f t="shared" si="11"/>
        <v>2.5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2.5</v>
      </c>
      <c r="R69" s="13">
        <f t="shared" si="17"/>
        <v>1.65</v>
      </c>
      <c r="S69" s="14">
        <f t="shared" si="14"/>
        <v>1.32</v>
      </c>
      <c r="U69" s="107">
        <f t="shared" si="15"/>
        <v>60</v>
      </c>
      <c r="V69" s="56">
        <f t="shared" si="16"/>
        <v>10.200000000000001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6</v>
      </c>
      <c r="E70" s="301"/>
      <c r="F70" s="85">
        <f t="shared" si="9"/>
        <v>6</v>
      </c>
      <c r="G70" s="316">
        <v>6</v>
      </c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6</v>
      </c>
      <c r="V70" s="56">
        <f t="shared" si="16"/>
        <v>1.5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64</v>
      </c>
      <c r="E71" s="301"/>
      <c r="F71" s="85">
        <f t="shared" si="9"/>
        <v>64</v>
      </c>
      <c r="G71" s="316">
        <v>51</v>
      </c>
      <c r="H71" s="176"/>
      <c r="I71" s="318">
        <f t="shared" si="10"/>
        <v>13</v>
      </c>
      <c r="J71" s="12">
        <v>0.5</v>
      </c>
      <c r="K71" s="152">
        <f t="shared" si="11"/>
        <v>6.5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6.5</v>
      </c>
      <c r="R71" s="13">
        <f t="shared" si="17"/>
        <v>5.2</v>
      </c>
      <c r="S71" s="14">
        <f t="shared" si="14"/>
        <v>4.16</v>
      </c>
      <c r="U71" s="107">
        <f t="shared" si="15"/>
        <v>51</v>
      </c>
      <c r="V71" s="56">
        <f t="shared" si="16"/>
        <v>5.1000000000000005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56</v>
      </c>
      <c r="E72" s="301"/>
      <c r="F72" s="85">
        <f t="shared" si="9"/>
        <v>56</v>
      </c>
      <c r="G72" s="316">
        <v>52</v>
      </c>
      <c r="H72" s="176"/>
      <c r="I72" s="318">
        <f t="shared" si="10"/>
        <v>4</v>
      </c>
      <c r="J72" s="12">
        <v>1.5</v>
      </c>
      <c r="K72" s="152">
        <f t="shared" si="11"/>
        <v>6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6</v>
      </c>
      <c r="R72" s="13">
        <f t="shared" si="17"/>
        <v>5.08</v>
      </c>
      <c r="S72" s="14">
        <f t="shared" si="14"/>
        <v>4.0640000000000001</v>
      </c>
      <c r="U72" s="107">
        <f t="shared" si="15"/>
        <v>52</v>
      </c>
      <c r="V72" s="56">
        <f t="shared" si="16"/>
        <v>11.96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21</v>
      </c>
      <c r="E73" s="301"/>
      <c r="F73" s="85">
        <f t="shared" si="9"/>
        <v>21</v>
      </c>
      <c r="G73" s="316">
        <v>15</v>
      </c>
      <c r="H73" s="176"/>
      <c r="I73" s="318">
        <f t="shared" si="10"/>
        <v>6</v>
      </c>
      <c r="J73" s="12">
        <v>1</v>
      </c>
      <c r="K73" s="152">
        <f t="shared" si="11"/>
        <v>6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6</v>
      </c>
      <c r="R73" s="13">
        <f t="shared" si="17"/>
        <v>2.6999999999999997</v>
      </c>
      <c r="S73" s="14">
        <f t="shared" si="14"/>
        <v>2.1599999999999997</v>
      </c>
      <c r="U73" s="107">
        <f t="shared" si="15"/>
        <v>15</v>
      </c>
      <c r="V73" s="56">
        <f t="shared" si="16"/>
        <v>8.25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17.600000000000001</v>
      </c>
      <c r="E74" s="301"/>
      <c r="F74" s="85">
        <f t="shared" si="9"/>
        <v>17.600000000000001</v>
      </c>
      <c r="G74" s="316">
        <v>16.5</v>
      </c>
      <c r="H74" s="176"/>
      <c r="I74" s="318">
        <f t="shared" si="10"/>
        <v>1.1000000000000014</v>
      </c>
      <c r="J74" s="12">
        <v>3</v>
      </c>
      <c r="K74" s="152">
        <f t="shared" si="11"/>
        <v>3.3000000000000043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3.3000000000000043</v>
      </c>
      <c r="R74" s="13">
        <f t="shared" si="17"/>
        <v>1.9932000000000025</v>
      </c>
      <c r="S74" s="14">
        <f t="shared" si="14"/>
        <v>1.5945600000000022</v>
      </c>
      <c r="U74" s="107">
        <f t="shared" si="15"/>
        <v>16.5</v>
      </c>
      <c r="V74" s="56">
        <f t="shared" si="16"/>
        <v>19.602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23</v>
      </c>
      <c r="E75" s="301"/>
      <c r="F75" s="85">
        <f t="shared" si="9"/>
        <v>23</v>
      </c>
      <c r="G75" s="316">
        <v>23</v>
      </c>
      <c r="H75" s="176"/>
      <c r="I75" s="318">
        <f t="shared" si="10"/>
        <v>0</v>
      </c>
      <c r="J75" s="12">
        <v>1.1000000000000001</v>
      </c>
      <c r="K75" s="152">
        <f t="shared" si="11"/>
        <v>0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0</v>
      </c>
      <c r="R75" s="13">
        <f t="shared" si="17"/>
        <v>0</v>
      </c>
      <c r="S75" s="14">
        <f t="shared" si="14"/>
        <v>0</v>
      </c>
      <c r="U75" s="107">
        <f t="shared" si="15"/>
        <v>23</v>
      </c>
      <c r="V75" s="56">
        <f t="shared" si="16"/>
        <v>7.5900000000000007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36</v>
      </c>
      <c r="E76" s="301"/>
      <c r="F76" s="85">
        <f t="shared" si="9"/>
        <v>36</v>
      </c>
      <c r="G76" s="316">
        <v>36</v>
      </c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36</v>
      </c>
      <c r="V76" s="56">
        <f t="shared" si="16"/>
        <v>11.88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27</v>
      </c>
      <c r="E77" s="301"/>
      <c r="F77" s="85">
        <f t="shared" si="9"/>
        <v>27</v>
      </c>
      <c r="G77" s="316">
        <v>27</v>
      </c>
      <c r="H77" s="176"/>
      <c r="I77" s="318">
        <f t="shared" si="10"/>
        <v>0</v>
      </c>
      <c r="J77" s="12">
        <v>1.1000000000000001</v>
      </c>
      <c r="K77" s="152">
        <f t="shared" si="11"/>
        <v>0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0</v>
      </c>
      <c r="R77" s="13">
        <f t="shared" si="17"/>
        <v>0</v>
      </c>
      <c r="S77" s="14">
        <f t="shared" si="14"/>
        <v>0</v>
      </c>
      <c r="U77" s="107">
        <f t="shared" si="15"/>
        <v>27</v>
      </c>
      <c r="V77" s="56">
        <f t="shared" si="16"/>
        <v>16.847999999999999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22</v>
      </c>
      <c r="E78" s="301"/>
      <c r="F78" s="85">
        <f t="shared" si="9"/>
        <v>22</v>
      </c>
      <c r="G78" s="316">
        <v>21</v>
      </c>
      <c r="H78" s="176"/>
      <c r="I78" s="318">
        <f t="shared" si="10"/>
        <v>1</v>
      </c>
      <c r="J78" s="12">
        <v>1.1000000000000001</v>
      </c>
      <c r="K78" s="152">
        <f t="shared" si="11"/>
        <v>1.1000000000000001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1.1000000000000001</v>
      </c>
      <c r="R78" s="13">
        <f t="shared" si="17"/>
        <v>0.59600000000000009</v>
      </c>
      <c r="S78" s="14">
        <f t="shared" si="14"/>
        <v>0.47680000000000011</v>
      </c>
      <c r="U78" s="107">
        <f t="shared" si="15"/>
        <v>21</v>
      </c>
      <c r="V78" s="56">
        <f t="shared" si="16"/>
        <v>10.584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/>
      <c r="E79" s="301"/>
      <c r="F79" s="85">
        <f t="shared" si="9"/>
        <v>0</v>
      </c>
      <c r="G79" s="316"/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0</v>
      </c>
      <c r="V79" s="56">
        <f t="shared" si="16"/>
        <v>0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1010</v>
      </c>
      <c r="E81" s="301"/>
      <c r="F81" s="85">
        <f t="shared" si="9"/>
        <v>1010</v>
      </c>
      <c r="G81" s="316">
        <v>860</v>
      </c>
      <c r="H81" s="176"/>
      <c r="I81" s="321">
        <f>(D81+E81-G81)/7</f>
        <v>21.428571428571427</v>
      </c>
      <c r="J81" s="12">
        <v>0.5</v>
      </c>
      <c r="K81" s="152">
        <f t="shared" si="11"/>
        <v>10.714285714285714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10.714285714285714</v>
      </c>
      <c r="R81" s="13">
        <f t="shared" si="17"/>
        <v>9.985714285714284</v>
      </c>
      <c r="S81" s="14">
        <f t="shared" si="14"/>
        <v>7.9885714285714275</v>
      </c>
      <c r="U81" s="107">
        <f t="shared" si="15"/>
        <v>860</v>
      </c>
      <c r="V81" s="56">
        <f t="shared" si="16"/>
        <v>29.240000000000002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55</v>
      </c>
      <c r="E82" s="301"/>
      <c r="F82" s="85">
        <f t="shared" si="9"/>
        <v>55</v>
      </c>
      <c r="G82" s="316">
        <v>55</v>
      </c>
      <c r="H82" s="176"/>
      <c r="I82" s="318">
        <f t="shared" si="10"/>
        <v>0</v>
      </c>
      <c r="J82" s="12">
        <v>0.5</v>
      </c>
      <c r="K82" s="152">
        <f t="shared" si="11"/>
        <v>0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</v>
      </c>
      <c r="R82" s="13">
        <f t="shared" si="17"/>
        <v>0</v>
      </c>
      <c r="S82" s="14">
        <f t="shared" si="14"/>
        <v>0</v>
      </c>
      <c r="U82" s="107">
        <f t="shared" si="15"/>
        <v>55</v>
      </c>
      <c r="V82" s="56">
        <f t="shared" si="16"/>
        <v>7.7000000000000011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104</v>
      </c>
      <c r="E83" s="301"/>
      <c r="F83" s="85">
        <f t="shared" si="9"/>
        <v>104</v>
      </c>
      <c r="G83" s="316">
        <v>104</v>
      </c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104</v>
      </c>
      <c r="V83" s="56">
        <f>U83*O84</f>
        <v>3.7439999999999998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37</v>
      </c>
      <c r="E84" s="301"/>
      <c r="F84" s="85">
        <f t="shared" si="9"/>
        <v>37</v>
      </c>
      <c r="G84" s="316">
        <v>32</v>
      </c>
      <c r="H84" s="176"/>
      <c r="I84" s="318">
        <f t="shared" si="10"/>
        <v>5</v>
      </c>
      <c r="J84" s="12">
        <v>0.1</v>
      </c>
      <c r="K84" s="152">
        <f>I84*J84</f>
        <v>0.5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0.5</v>
      </c>
      <c r="R84" s="13">
        <f t="shared" si="17"/>
        <v>0.32</v>
      </c>
      <c r="S84" s="14">
        <f t="shared" si="14"/>
        <v>0.25600000000000001</v>
      </c>
      <c r="U84" s="107">
        <f t="shared" si="15"/>
        <v>32</v>
      </c>
      <c r="V84" s="56">
        <f>U84*O85</f>
        <v>0.25600000000000001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202</v>
      </c>
      <c r="E85" s="301"/>
      <c r="F85" s="85">
        <f t="shared" si="9"/>
        <v>202</v>
      </c>
      <c r="G85" s="316">
        <v>173</v>
      </c>
      <c r="H85" s="176"/>
      <c r="I85" s="318">
        <f t="shared" si="10"/>
        <v>29</v>
      </c>
      <c r="J85" s="12">
        <v>0.05</v>
      </c>
      <c r="K85" s="152">
        <f>I85*J85</f>
        <v>1.4500000000000002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1.4500000000000002</v>
      </c>
      <c r="R85" s="13">
        <f t="shared" si="17"/>
        <v>1.218</v>
      </c>
      <c r="S85" s="14">
        <f t="shared" si="14"/>
        <v>0.97440000000000004</v>
      </c>
      <c r="U85" s="107">
        <f t="shared" si="15"/>
        <v>173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32</v>
      </c>
      <c r="E89" s="301"/>
      <c r="F89" s="85">
        <f t="shared" si="9"/>
        <v>32</v>
      </c>
      <c r="G89" s="316">
        <v>27</v>
      </c>
      <c r="H89" s="176"/>
      <c r="I89" s="318">
        <f t="shared" si="10"/>
        <v>5</v>
      </c>
      <c r="J89" s="12">
        <v>3.4</v>
      </c>
      <c r="K89" s="152">
        <f t="shared" si="11"/>
        <v>17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17</v>
      </c>
      <c r="R89" s="13">
        <f t="shared" si="17"/>
        <v>0.89999999999999858</v>
      </c>
      <c r="S89" s="14">
        <f t="shared" si="14"/>
        <v>0.71999999999999886</v>
      </c>
      <c r="U89" s="107">
        <f t="shared" si="15"/>
        <v>27</v>
      </c>
      <c r="V89" s="56">
        <f t="shared" si="16"/>
        <v>86.940000000000012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10</v>
      </c>
      <c r="E90" s="301"/>
      <c r="F90" s="85">
        <f t="shared" si="9"/>
        <v>10</v>
      </c>
      <c r="G90" s="316">
        <v>3</v>
      </c>
      <c r="H90" s="176"/>
      <c r="I90" s="318">
        <f t="shared" si="10"/>
        <v>7</v>
      </c>
      <c r="J90" s="12">
        <v>3.4</v>
      </c>
      <c r="K90" s="152">
        <f t="shared" si="11"/>
        <v>23.8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23.8</v>
      </c>
      <c r="R90" s="13">
        <f t="shared" si="17"/>
        <v>1.1899999999999995</v>
      </c>
      <c r="S90" s="14">
        <f t="shared" si="14"/>
        <v>0.95199999999999962</v>
      </c>
      <c r="U90" s="107">
        <f t="shared" si="15"/>
        <v>3</v>
      </c>
      <c r="V90" s="56">
        <f t="shared" si="16"/>
        <v>9.69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>
        <v>18</v>
      </c>
      <c r="E91" s="301"/>
      <c r="F91" s="85">
        <f t="shared" si="9"/>
        <v>18</v>
      </c>
      <c r="G91" s="316">
        <v>10</v>
      </c>
      <c r="H91" s="176"/>
      <c r="I91" s="318">
        <f t="shared" si="10"/>
        <v>8</v>
      </c>
      <c r="J91" s="12">
        <v>3.7</v>
      </c>
      <c r="K91" s="152">
        <f t="shared" si="11"/>
        <v>29.6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29.6</v>
      </c>
      <c r="R91" s="13">
        <f t="shared" si="17"/>
        <v>1.5200000000000031</v>
      </c>
      <c r="S91" s="14">
        <f t="shared" si="14"/>
        <v>1.2160000000000026</v>
      </c>
      <c r="U91" s="107">
        <f t="shared" si="15"/>
        <v>10</v>
      </c>
      <c r="V91" s="56">
        <f t="shared" si="16"/>
        <v>35.099999999999994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40</v>
      </c>
      <c r="E92" s="301"/>
      <c r="F92" s="85">
        <f t="shared" si="9"/>
        <v>40</v>
      </c>
      <c r="G92" s="316">
        <v>18</v>
      </c>
      <c r="H92" s="176"/>
      <c r="I92" s="318">
        <f t="shared" si="10"/>
        <v>22</v>
      </c>
      <c r="J92" s="12">
        <v>3.4</v>
      </c>
      <c r="K92" s="152">
        <f t="shared" si="11"/>
        <v>74.8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74.8</v>
      </c>
      <c r="R92" s="13">
        <f t="shared" si="17"/>
        <v>3.7399999999999984</v>
      </c>
      <c r="S92" s="14">
        <f t="shared" si="14"/>
        <v>2.9919999999999991</v>
      </c>
      <c r="U92" s="107">
        <f t="shared" si="15"/>
        <v>18</v>
      </c>
      <c r="V92" s="56">
        <f t="shared" si="16"/>
        <v>58.14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5</v>
      </c>
      <c r="E93" s="301"/>
      <c r="F93" s="85">
        <f t="shared" si="9"/>
        <v>5</v>
      </c>
      <c r="G93" s="316"/>
      <c r="H93" s="176"/>
      <c r="I93" s="318">
        <f t="shared" si="10"/>
        <v>5</v>
      </c>
      <c r="J93" s="12">
        <v>3.4</v>
      </c>
      <c r="K93" s="152">
        <f t="shared" si="11"/>
        <v>17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17</v>
      </c>
      <c r="R93" s="13">
        <f t="shared" si="17"/>
        <v>0.89999999999999858</v>
      </c>
      <c r="S93" s="14">
        <f t="shared" si="14"/>
        <v>0.71999999999999886</v>
      </c>
      <c r="U93" s="107">
        <f t="shared" si="15"/>
        <v>0</v>
      </c>
      <c r="V93" s="56">
        <f t="shared" si="16"/>
        <v>0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45</v>
      </c>
      <c r="E94" s="301"/>
      <c r="F94" s="85">
        <f t="shared" si="9"/>
        <v>45</v>
      </c>
      <c r="G94" s="316">
        <v>37</v>
      </c>
      <c r="H94" s="176"/>
      <c r="I94" s="318">
        <f t="shared" si="10"/>
        <v>8</v>
      </c>
      <c r="J94" s="12">
        <v>3.2</v>
      </c>
      <c r="K94" s="152">
        <f t="shared" si="11"/>
        <v>25.6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25.6</v>
      </c>
      <c r="R94" s="13">
        <f t="shared" si="17"/>
        <v>1.2800000000000011</v>
      </c>
      <c r="S94" s="14">
        <f t="shared" si="14"/>
        <v>1.0240000000000009</v>
      </c>
      <c r="U94" s="107">
        <f t="shared" si="15"/>
        <v>37</v>
      </c>
      <c r="V94" s="56">
        <f t="shared" si="16"/>
        <v>112.48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7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14</v>
      </c>
      <c r="E100" s="301"/>
      <c r="F100" s="85">
        <f t="shared" si="9"/>
        <v>14</v>
      </c>
      <c r="G100" s="316">
        <v>11</v>
      </c>
      <c r="H100" s="176"/>
      <c r="I100" s="318">
        <f t="shared" si="10"/>
        <v>3</v>
      </c>
      <c r="J100" s="12">
        <v>0.2</v>
      </c>
      <c r="K100" s="152">
        <f t="shared" si="11"/>
        <v>0.60000000000000009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0.60000000000000009</v>
      </c>
      <c r="R100" s="13">
        <f t="shared" si="17"/>
        <v>0.33300000000000007</v>
      </c>
      <c r="S100" s="14">
        <f t="shared" si="14"/>
        <v>0.26640000000000008</v>
      </c>
      <c r="U100" s="107">
        <f t="shared" si="15"/>
        <v>11</v>
      </c>
      <c r="V100" s="56">
        <f t="shared" si="16"/>
        <v>0.97899999999999998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58</v>
      </c>
      <c r="E101" s="301"/>
      <c r="F101" s="85">
        <f t="shared" si="9"/>
        <v>58</v>
      </c>
      <c r="G101" s="316">
        <v>52</v>
      </c>
      <c r="H101" s="176"/>
      <c r="I101" s="318">
        <f t="shared" si="10"/>
        <v>6</v>
      </c>
      <c r="J101" s="12">
        <v>0.5</v>
      </c>
      <c r="K101" s="152">
        <f t="shared" si="11"/>
        <v>3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3</v>
      </c>
      <c r="R101" s="13">
        <f t="shared" si="17"/>
        <v>1.9799999999999998</v>
      </c>
      <c r="S101" s="14">
        <f t="shared" si="14"/>
        <v>1.5839999999999999</v>
      </c>
      <c r="U101" s="107">
        <f t="shared" si="15"/>
        <v>52</v>
      </c>
      <c r="V101" s="56">
        <f t="shared" si="16"/>
        <v>8.84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47</v>
      </c>
      <c r="E102" s="301"/>
      <c r="F102" s="85">
        <f t="shared" si="9"/>
        <v>47</v>
      </c>
      <c r="G102" s="316">
        <v>46</v>
      </c>
      <c r="H102" s="176"/>
      <c r="I102" s="318">
        <f t="shared" si="10"/>
        <v>1</v>
      </c>
      <c r="J102" s="12">
        <v>0.1</v>
      </c>
      <c r="K102" s="152">
        <f t="shared" si="11"/>
        <v>0.1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0.1</v>
      </c>
      <c r="R102" s="13">
        <f t="shared" si="17"/>
        <v>6.0000000000000005E-2</v>
      </c>
      <c r="S102" s="14">
        <f t="shared" si="14"/>
        <v>4.8000000000000008E-2</v>
      </c>
      <c r="U102" s="107">
        <f t="shared" si="15"/>
        <v>46</v>
      </c>
      <c r="V102" s="56">
        <f t="shared" si="16"/>
        <v>1.84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2121.8000000000002</v>
      </c>
      <c r="E107" s="82"/>
      <c r="F107" s="90"/>
      <c r="G107" s="90">
        <f>SUM(G65:G105)</f>
        <v>1835.3</v>
      </c>
      <c r="H107" s="82"/>
      <c r="I107" s="82"/>
      <c r="J107" s="21" t="s">
        <v>124</v>
      </c>
      <c r="K107" s="157">
        <f>SUM(K65:K105)</f>
        <v>236.86428571428573</v>
      </c>
      <c r="L107" s="116"/>
      <c r="M107" s="41"/>
      <c r="N107" s="41"/>
      <c r="O107" s="122"/>
      <c r="P107" s="21" t="s">
        <v>3</v>
      </c>
      <c r="Q107" s="24">
        <f>SUM(Q65:Q105)</f>
        <v>236.86428571428573</v>
      </c>
      <c r="R107" s="30">
        <f>SUM(R65:R105)</f>
        <v>43.997514285714274</v>
      </c>
      <c r="S107" s="24">
        <f>SUM(S65:S105)</f>
        <v>35.198011428571427</v>
      </c>
      <c r="U107" s="105" t="s">
        <v>146</v>
      </c>
      <c r="V107" s="58">
        <f>SUM(V65:V105)</f>
        <v>514.5838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87" t="s">
        <v>0</v>
      </c>
      <c r="C115" s="487" t="s">
        <v>2</v>
      </c>
      <c r="D115" s="487" t="s">
        <v>1</v>
      </c>
      <c r="E115" s="487" t="s">
        <v>15</v>
      </c>
      <c r="F115" s="487" t="s">
        <v>14</v>
      </c>
      <c r="G115" s="487" t="s">
        <v>87</v>
      </c>
      <c r="H115" s="72"/>
      <c r="I115" s="487" t="s">
        <v>13</v>
      </c>
      <c r="J115" s="487" t="s">
        <v>18</v>
      </c>
      <c r="K115" s="487" t="s">
        <v>19</v>
      </c>
      <c r="L115" s="119"/>
      <c r="O115" s="511" t="s">
        <v>16</v>
      </c>
      <c r="P115" s="508" t="s">
        <v>17</v>
      </c>
      <c r="Q115" s="509" t="s">
        <v>9</v>
      </c>
      <c r="R115" s="517" t="s">
        <v>11</v>
      </c>
      <c r="S115" s="510" t="s">
        <v>12</v>
      </c>
      <c r="U115" s="485" t="s">
        <v>144</v>
      </c>
      <c r="V115" s="486" t="s">
        <v>145</v>
      </c>
    </row>
    <row r="116" spans="1:22" s="1" customFormat="1" ht="16.350000000000001" customHeight="1" thickTop="1" thickBot="1" x14ac:dyDescent="0.3">
      <c r="A116" s="8"/>
      <c r="B116" s="488"/>
      <c r="C116" s="488"/>
      <c r="D116" s="488"/>
      <c r="E116" s="488"/>
      <c r="F116" s="488"/>
      <c r="G116" s="488"/>
      <c r="H116" s="72"/>
      <c r="I116" s="488"/>
      <c r="J116" s="488"/>
      <c r="K116" s="488"/>
      <c r="L116" s="119"/>
      <c r="O116" s="498"/>
      <c r="P116" s="488"/>
      <c r="Q116" s="503"/>
      <c r="R116" s="496"/>
      <c r="S116" s="490"/>
      <c r="U116" s="485"/>
      <c r="V116" s="486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27</v>
      </c>
      <c r="E118" s="301"/>
      <c r="F118" s="94">
        <f t="shared" ref="F118:F142" si="18">D118+E118</f>
        <v>27</v>
      </c>
      <c r="G118" s="313">
        <v>23</v>
      </c>
      <c r="H118" s="176"/>
      <c r="I118" s="318">
        <f t="shared" ref="I118:I142" si="19">D118+E118-G118</f>
        <v>4</v>
      </c>
      <c r="J118" s="12">
        <v>0.6</v>
      </c>
      <c r="K118" s="152">
        <f t="shared" ref="K118:K142" si="20">I118*J118</f>
        <v>2.4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2.4</v>
      </c>
      <c r="R118" s="13">
        <f>(P118-O118)*I118</f>
        <v>1.1599999999999999</v>
      </c>
      <c r="S118" s="14">
        <f t="shared" ref="S118:S142" si="23">R118*0.8</f>
        <v>0.92799999999999994</v>
      </c>
      <c r="U118" s="107">
        <f t="shared" ref="U118:U143" si="24">G118</f>
        <v>23</v>
      </c>
      <c r="V118" s="56">
        <f t="shared" ref="V118:V143" si="25">U118*O118</f>
        <v>7.13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26</v>
      </c>
      <c r="E119" s="301"/>
      <c r="F119" s="94">
        <f t="shared" si="18"/>
        <v>26</v>
      </c>
      <c r="G119" s="313">
        <v>25</v>
      </c>
      <c r="H119" s="176"/>
      <c r="I119" s="318">
        <f t="shared" si="19"/>
        <v>1</v>
      </c>
      <c r="J119" s="12">
        <v>0.6</v>
      </c>
      <c r="K119" s="152">
        <f t="shared" si="20"/>
        <v>0.6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0.6</v>
      </c>
      <c r="R119" s="13">
        <f t="shared" ref="R119:R142" si="26">(P119-O119)*I119</f>
        <v>0.31999999999999995</v>
      </c>
      <c r="S119" s="14">
        <f t="shared" si="23"/>
        <v>0.25599999999999995</v>
      </c>
      <c r="U119" s="107">
        <f t="shared" si="24"/>
        <v>25</v>
      </c>
      <c r="V119" s="56">
        <f t="shared" si="25"/>
        <v>7.0000000000000009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6</v>
      </c>
      <c r="E120" s="301"/>
      <c r="F120" s="94">
        <f t="shared" si="18"/>
        <v>6</v>
      </c>
      <c r="G120" s="313">
        <v>5</v>
      </c>
      <c r="H120" s="176"/>
      <c r="I120" s="318">
        <f t="shared" si="19"/>
        <v>1</v>
      </c>
      <c r="J120" s="12">
        <v>1.8</v>
      </c>
      <c r="K120" s="152">
        <f t="shared" si="20"/>
        <v>1.8</v>
      </c>
      <c r="L120" s="114" t="s">
        <v>136</v>
      </c>
      <c r="O120" s="126">
        <v>0.9</v>
      </c>
      <c r="P120" s="52">
        <f t="shared" si="21"/>
        <v>1.8</v>
      </c>
      <c r="Q120" s="27">
        <f t="shared" si="22"/>
        <v>1.8</v>
      </c>
      <c r="R120" s="13">
        <f t="shared" si="26"/>
        <v>0.9</v>
      </c>
      <c r="S120" s="14">
        <f t="shared" si="23"/>
        <v>0.72000000000000008</v>
      </c>
      <c r="U120" s="107">
        <f t="shared" si="24"/>
        <v>5</v>
      </c>
      <c r="V120" s="56">
        <f t="shared" si="25"/>
        <v>4.5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16</v>
      </c>
      <c r="E121" s="301"/>
      <c r="F121" s="94">
        <f t="shared" si="18"/>
        <v>16</v>
      </c>
      <c r="G121" s="313">
        <v>15</v>
      </c>
      <c r="H121" s="176"/>
      <c r="I121" s="318">
        <f t="shared" si="19"/>
        <v>1</v>
      </c>
      <c r="J121" s="12">
        <v>0.6</v>
      </c>
      <c r="K121" s="152">
        <f t="shared" si="20"/>
        <v>0.6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0.6</v>
      </c>
      <c r="R121" s="13">
        <f t="shared" si="26"/>
        <v>0.27999999999999997</v>
      </c>
      <c r="S121" s="14">
        <f t="shared" si="23"/>
        <v>0.22399999999999998</v>
      </c>
      <c r="U121" s="107">
        <f t="shared" si="24"/>
        <v>15</v>
      </c>
      <c r="V121" s="56">
        <f t="shared" si="25"/>
        <v>4.8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11</v>
      </c>
      <c r="E122" s="301"/>
      <c r="F122" s="94">
        <f t="shared" si="18"/>
        <v>11</v>
      </c>
      <c r="G122" s="313">
        <v>7</v>
      </c>
      <c r="H122" s="176"/>
      <c r="I122" s="318">
        <f t="shared" si="19"/>
        <v>4</v>
      </c>
      <c r="J122" s="12">
        <v>0.6</v>
      </c>
      <c r="K122" s="152">
        <f t="shared" si="20"/>
        <v>2.4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2.4</v>
      </c>
      <c r="R122" s="13">
        <f t="shared" si="26"/>
        <v>1.3599999999999999</v>
      </c>
      <c r="S122" s="14">
        <f t="shared" si="23"/>
        <v>1.0879999999999999</v>
      </c>
      <c r="U122" s="107">
        <f t="shared" si="24"/>
        <v>7</v>
      </c>
      <c r="V122" s="56">
        <f t="shared" si="25"/>
        <v>1.82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13</v>
      </c>
      <c r="E123" s="301"/>
      <c r="F123" s="94">
        <f t="shared" si="18"/>
        <v>13</v>
      </c>
      <c r="G123" s="313">
        <v>13</v>
      </c>
      <c r="H123" s="176"/>
      <c r="I123" s="318">
        <f t="shared" si="19"/>
        <v>0</v>
      </c>
      <c r="J123" s="12">
        <v>0.6</v>
      </c>
      <c r="K123" s="152">
        <f t="shared" si="20"/>
        <v>0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</v>
      </c>
      <c r="R123" s="13">
        <f t="shared" si="26"/>
        <v>0</v>
      </c>
      <c r="S123" s="14">
        <f t="shared" si="23"/>
        <v>0</v>
      </c>
      <c r="U123" s="107">
        <f t="shared" si="24"/>
        <v>13</v>
      </c>
      <c r="V123" s="56">
        <f t="shared" si="25"/>
        <v>5.2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8"/>
        <v>0</v>
      </c>
      <c r="G124" s="313"/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0</v>
      </c>
      <c r="V124" s="56">
        <f t="shared" si="25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18</v>
      </c>
      <c r="E125" s="301"/>
      <c r="F125" s="94">
        <f t="shared" si="18"/>
        <v>18</v>
      </c>
      <c r="G125" s="313">
        <v>17</v>
      </c>
      <c r="H125" s="176"/>
      <c r="I125" s="318">
        <f t="shared" si="19"/>
        <v>1</v>
      </c>
      <c r="J125" s="12">
        <v>0.6</v>
      </c>
      <c r="K125" s="152">
        <f t="shared" si="20"/>
        <v>0.6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0.6</v>
      </c>
      <c r="R125" s="13">
        <f t="shared" si="26"/>
        <v>0.22999999999999998</v>
      </c>
      <c r="S125" s="14">
        <f t="shared" si="23"/>
        <v>0.184</v>
      </c>
      <c r="U125" s="107">
        <f t="shared" si="24"/>
        <v>17</v>
      </c>
      <c r="V125" s="56">
        <f t="shared" si="25"/>
        <v>6.29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126</v>
      </c>
      <c r="E126" s="301"/>
      <c r="F126" s="94">
        <f t="shared" si="18"/>
        <v>126</v>
      </c>
      <c r="G126" s="313">
        <v>123</v>
      </c>
      <c r="H126" s="176"/>
      <c r="I126" s="318">
        <f t="shared" si="19"/>
        <v>3</v>
      </c>
      <c r="J126" s="12">
        <v>0.3</v>
      </c>
      <c r="K126" s="152">
        <f t="shared" si="20"/>
        <v>0.89999999999999991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0.89999999999999991</v>
      </c>
      <c r="R126" s="13">
        <f t="shared" si="26"/>
        <v>0.6</v>
      </c>
      <c r="S126" s="14">
        <f t="shared" si="23"/>
        <v>0.48</v>
      </c>
      <c r="U126" s="107">
        <f t="shared" si="24"/>
        <v>123</v>
      </c>
      <c r="V126" s="56">
        <f t="shared" si="25"/>
        <v>12.3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27</v>
      </c>
      <c r="E127" s="301"/>
      <c r="F127" s="94">
        <f t="shared" si="18"/>
        <v>27</v>
      </c>
      <c r="G127" s="313">
        <v>24</v>
      </c>
      <c r="H127" s="176"/>
      <c r="I127" s="318">
        <f t="shared" si="19"/>
        <v>3</v>
      </c>
      <c r="J127" s="12">
        <v>1</v>
      </c>
      <c r="K127" s="152">
        <f t="shared" si="20"/>
        <v>3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3</v>
      </c>
      <c r="R127" s="13">
        <f t="shared" si="26"/>
        <v>1.7400000000000002</v>
      </c>
      <c r="S127" s="14">
        <f t="shared" si="23"/>
        <v>1.3920000000000003</v>
      </c>
      <c r="U127" s="107">
        <f t="shared" si="24"/>
        <v>24</v>
      </c>
      <c r="V127" s="56">
        <f t="shared" si="25"/>
        <v>10.08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9</v>
      </c>
      <c r="E128" s="301"/>
      <c r="F128" s="94">
        <f t="shared" si="18"/>
        <v>9</v>
      </c>
      <c r="G128" s="313">
        <v>9</v>
      </c>
      <c r="H128" s="176"/>
      <c r="I128" s="318">
        <f t="shared" si="19"/>
        <v>0</v>
      </c>
      <c r="J128" s="12">
        <v>3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3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9</v>
      </c>
      <c r="V128" s="56">
        <f t="shared" si="25"/>
        <v>14.580000000000002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2</v>
      </c>
      <c r="E129" s="301"/>
      <c r="F129" s="94">
        <f t="shared" si="18"/>
        <v>2</v>
      </c>
      <c r="G129" s="313">
        <v>2</v>
      </c>
      <c r="H129" s="176"/>
      <c r="I129" s="318">
        <f t="shared" si="19"/>
        <v>0</v>
      </c>
      <c r="J129" s="12">
        <v>1.5</v>
      </c>
      <c r="K129" s="152">
        <f t="shared" si="20"/>
        <v>0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0</v>
      </c>
      <c r="R129" s="13">
        <f t="shared" si="26"/>
        <v>0</v>
      </c>
      <c r="S129" s="14">
        <f t="shared" si="23"/>
        <v>0</v>
      </c>
      <c r="U129" s="107">
        <f t="shared" si="24"/>
        <v>2</v>
      </c>
      <c r="V129" s="56">
        <f t="shared" si="25"/>
        <v>1.46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28</v>
      </c>
      <c r="E130" s="301"/>
      <c r="F130" s="94">
        <f t="shared" si="18"/>
        <v>28</v>
      </c>
      <c r="G130" s="313">
        <v>28</v>
      </c>
      <c r="H130" s="176"/>
      <c r="I130" s="318">
        <f t="shared" si="19"/>
        <v>0</v>
      </c>
      <c r="J130" s="12">
        <v>0.5</v>
      </c>
      <c r="K130" s="152">
        <f t="shared" si="20"/>
        <v>0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0</v>
      </c>
      <c r="R130" s="13">
        <f t="shared" si="26"/>
        <v>0</v>
      </c>
      <c r="S130" s="14">
        <f t="shared" si="23"/>
        <v>0</v>
      </c>
      <c r="U130" s="107">
        <f t="shared" si="24"/>
        <v>28</v>
      </c>
      <c r="V130" s="56">
        <f t="shared" si="25"/>
        <v>6.44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76</v>
      </c>
      <c r="E132" s="301"/>
      <c r="F132" s="94">
        <f t="shared" si="18"/>
        <v>76</v>
      </c>
      <c r="G132" s="313">
        <v>74</v>
      </c>
      <c r="H132" s="176"/>
      <c r="I132" s="318">
        <f t="shared" si="19"/>
        <v>2</v>
      </c>
      <c r="J132" s="12">
        <v>0.6</v>
      </c>
      <c r="K132" s="152">
        <f t="shared" si="20"/>
        <v>1.2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1.2</v>
      </c>
      <c r="R132" s="13">
        <f t="shared" si="26"/>
        <v>0.6</v>
      </c>
      <c r="S132" s="14">
        <f t="shared" si="23"/>
        <v>0.48</v>
      </c>
      <c r="U132" s="107">
        <f t="shared" si="24"/>
        <v>74</v>
      </c>
      <c r="V132" s="56">
        <f t="shared" si="25"/>
        <v>22.2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56</v>
      </c>
      <c r="E133" s="301"/>
      <c r="F133" s="94">
        <f t="shared" si="18"/>
        <v>56</v>
      </c>
      <c r="G133" s="313">
        <v>56</v>
      </c>
      <c r="H133" s="176"/>
      <c r="I133" s="318">
        <f t="shared" si="19"/>
        <v>0</v>
      </c>
      <c r="J133" s="12">
        <v>0.1</v>
      </c>
      <c r="K133" s="152">
        <f t="shared" si="20"/>
        <v>0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</v>
      </c>
      <c r="R133" s="13">
        <f t="shared" si="26"/>
        <v>0</v>
      </c>
      <c r="S133" s="14">
        <f t="shared" si="23"/>
        <v>0</v>
      </c>
      <c r="U133" s="107">
        <f t="shared" si="24"/>
        <v>56</v>
      </c>
      <c r="V133" s="56">
        <f t="shared" si="25"/>
        <v>2.9119999999999999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11</v>
      </c>
      <c r="E134" s="301"/>
      <c r="F134" s="94">
        <f t="shared" si="18"/>
        <v>11</v>
      </c>
      <c r="G134" s="313">
        <v>7</v>
      </c>
      <c r="H134" s="176"/>
      <c r="I134" s="318">
        <f t="shared" si="19"/>
        <v>4</v>
      </c>
      <c r="J134" s="12">
        <v>0.6</v>
      </c>
      <c r="K134" s="152">
        <f t="shared" si="20"/>
        <v>2.4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2.4</v>
      </c>
      <c r="R134" s="13">
        <f t="shared" si="26"/>
        <v>0.91999999999999993</v>
      </c>
      <c r="S134" s="14">
        <f t="shared" si="23"/>
        <v>0.73599999999999999</v>
      </c>
      <c r="U134" s="107">
        <f t="shared" si="24"/>
        <v>7</v>
      </c>
      <c r="V134" s="56">
        <f t="shared" si="25"/>
        <v>2.59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45</v>
      </c>
      <c r="E136" s="304"/>
      <c r="F136" s="94">
        <f t="shared" si="18"/>
        <v>45</v>
      </c>
      <c r="G136" s="313">
        <v>45</v>
      </c>
      <c r="H136" s="95"/>
      <c r="I136" s="318">
        <f t="shared" si="19"/>
        <v>0</v>
      </c>
      <c r="J136" s="12">
        <v>0.7</v>
      </c>
      <c r="K136" s="152">
        <f t="shared" si="20"/>
        <v>0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</v>
      </c>
      <c r="R136" s="13">
        <f t="shared" si="26"/>
        <v>0</v>
      </c>
      <c r="S136" s="14">
        <f t="shared" si="23"/>
        <v>0</v>
      </c>
      <c r="U136" s="107">
        <f t="shared" si="24"/>
        <v>45</v>
      </c>
      <c r="V136" s="56">
        <f t="shared" si="25"/>
        <v>13.5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513</v>
      </c>
      <c r="G144" s="69">
        <f>SUM(G117:G142)</f>
        <v>489</v>
      </c>
      <c r="J144" s="3" t="s">
        <v>3</v>
      </c>
      <c r="K144" s="157">
        <f>SUM(K117:K142)</f>
        <v>15.899999999999999</v>
      </c>
      <c r="P144" s="129" t="s">
        <v>3</v>
      </c>
      <c r="Q144" s="31">
        <f>SUM(Q117:Q142)</f>
        <v>15.899999999999999</v>
      </c>
      <c r="R144" s="24">
        <f>SUM(R117:R142)</f>
        <v>8.11</v>
      </c>
      <c r="S144" s="25">
        <f>SUM(S117:S142)</f>
        <v>6.4880000000000004</v>
      </c>
      <c r="U144" s="110" t="s">
        <v>146</v>
      </c>
      <c r="V144" s="60">
        <f>SUM(V117:V142)</f>
        <v>130.40200000000002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506" t="s">
        <v>6</v>
      </c>
      <c r="E147" s="507"/>
      <c r="F147" s="180"/>
      <c r="G147" s="62"/>
      <c r="H147" s="64"/>
      <c r="I147" s="186" t="s">
        <v>4</v>
      </c>
      <c r="J147" s="182">
        <f>K55</f>
        <v>693.11999999999989</v>
      </c>
      <c r="K147" s="40"/>
      <c r="N147" s="41"/>
      <c r="O147" s="127"/>
      <c r="P147" s="133" t="s">
        <v>126</v>
      </c>
      <c r="Q147" s="32">
        <f>Q55</f>
        <v>693.11999999999989</v>
      </c>
      <c r="R147" s="32">
        <f>R55</f>
        <v>347.13339999999994</v>
      </c>
      <c r="S147" s="32">
        <f>S55</f>
        <v>277.70671999999996</v>
      </c>
      <c r="U147" s="112" t="s">
        <v>4</v>
      </c>
      <c r="V147" s="60">
        <f>V55</f>
        <v>1164.9591999999998</v>
      </c>
    </row>
    <row r="148" spans="1:23" ht="18" customHeight="1" thickTop="1" thickBot="1" x14ac:dyDescent="0.3">
      <c r="D148" s="506" t="s">
        <v>7</v>
      </c>
      <c r="E148" s="507"/>
      <c r="F148" s="181"/>
      <c r="G148" s="62"/>
      <c r="H148" s="64"/>
      <c r="I148" s="186" t="s">
        <v>5</v>
      </c>
      <c r="J148" s="182">
        <f>K107</f>
        <v>236.86428571428573</v>
      </c>
      <c r="K148" s="40"/>
      <c r="N148" s="41"/>
      <c r="O148" s="127"/>
      <c r="P148" s="134" t="s">
        <v>127</v>
      </c>
      <c r="Q148" s="33">
        <f>Q107</f>
        <v>236.86428571428573</v>
      </c>
      <c r="R148" s="33">
        <f>R107</f>
        <v>43.997514285714274</v>
      </c>
      <c r="S148" s="33">
        <f>S107</f>
        <v>35.198011428571427</v>
      </c>
      <c r="U148" s="112" t="s">
        <v>5</v>
      </c>
      <c r="V148" s="60">
        <f>V107</f>
        <v>514.5838</v>
      </c>
    </row>
    <row r="149" spans="1:23" ht="18" customHeight="1" thickTop="1" thickBot="1" x14ac:dyDescent="0.3">
      <c r="D149" s="506" t="s">
        <v>8</v>
      </c>
      <c r="E149" s="507"/>
      <c r="F149" s="181"/>
      <c r="G149" s="62"/>
      <c r="H149" s="64"/>
      <c r="I149" s="186" t="s">
        <v>123</v>
      </c>
      <c r="J149" s="182">
        <f>K144</f>
        <v>15.899999999999999</v>
      </c>
      <c r="K149" s="40"/>
      <c r="N149" s="41"/>
      <c r="O149" s="127"/>
      <c r="P149" s="135" t="s">
        <v>128</v>
      </c>
      <c r="Q149" s="34">
        <f>Q144</f>
        <v>15.899999999999999</v>
      </c>
      <c r="R149" s="34">
        <f>R144</f>
        <v>8.11</v>
      </c>
      <c r="S149" s="34">
        <f>S144</f>
        <v>6.4880000000000004</v>
      </c>
      <c r="U149" s="112" t="s">
        <v>123</v>
      </c>
      <c r="V149" s="60">
        <f>V144</f>
        <v>130.40200000000002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0</v>
      </c>
      <c r="G151" s="62"/>
      <c r="H151" s="64"/>
      <c r="I151" s="101" t="s">
        <v>125</v>
      </c>
      <c r="J151" s="183">
        <f>SUM(J147:J149)</f>
        <v>945.88428571428562</v>
      </c>
      <c r="K151" s="40"/>
      <c r="N151" s="28"/>
      <c r="O151" s="128"/>
      <c r="P151" s="136" t="s">
        <v>125</v>
      </c>
      <c r="Q151" s="35">
        <f>SUM(Q147:Q149)</f>
        <v>945.88428571428562</v>
      </c>
      <c r="R151" s="35">
        <f>SUM(R147:R149)</f>
        <v>399.24091428571421</v>
      </c>
      <c r="S151" s="36">
        <f>SUM(S147:S149)</f>
        <v>319.39273142857138</v>
      </c>
      <c r="U151" s="113" t="s">
        <v>125</v>
      </c>
      <c r="V151" s="60">
        <f>SUM(V147:V149)</f>
        <v>1809.9449999999997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945.88428571428562</v>
      </c>
      <c r="R153" s="132">
        <f>R151-G151</f>
        <v>399.24091428571421</v>
      </c>
      <c r="S153" s="132">
        <f>S151-H151</f>
        <v>319.39273142857138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945.88428571428562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512"/>
      <c r="E156" s="513"/>
      <c r="F156" s="104"/>
      <c r="G156" s="105"/>
    </row>
    <row r="157" spans="1:23" ht="17.100000000000001" customHeight="1" thickTop="1" thickBot="1" x14ac:dyDescent="0.3">
      <c r="C157" s="66"/>
      <c r="D157" s="514"/>
      <c r="E157" s="514"/>
    </row>
    <row r="158" spans="1:23" ht="17.100000000000001" customHeight="1" thickTop="1" thickBot="1" x14ac:dyDescent="0.3">
      <c r="C158" s="66" t="s">
        <v>132</v>
      </c>
      <c r="D158" s="515">
        <f>D156-J154</f>
        <v>-945.88428571428562</v>
      </c>
      <c r="E158" s="516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B11:B12"/>
    <mergeCell ref="C11:C12"/>
    <mergeCell ref="D11:D12"/>
    <mergeCell ref="E11:E12"/>
    <mergeCell ref="F11:F12"/>
    <mergeCell ref="G1:I1"/>
    <mergeCell ref="O1:R1"/>
    <mergeCell ref="P2:Q2"/>
    <mergeCell ref="H5:J5"/>
    <mergeCell ref="H7:I7"/>
    <mergeCell ref="U11:U12"/>
    <mergeCell ref="V11:V12"/>
    <mergeCell ref="G11:G12"/>
    <mergeCell ref="I11:I12"/>
    <mergeCell ref="J11:J12"/>
    <mergeCell ref="K11:K12"/>
    <mergeCell ref="L11:L12"/>
    <mergeCell ref="O11:O12"/>
    <mergeCell ref="G63:G64"/>
    <mergeCell ref="P11:P12"/>
    <mergeCell ref="Q11:Q12"/>
    <mergeCell ref="R11:R12"/>
    <mergeCell ref="S11:S12"/>
    <mergeCell ref="R63:R64"/>
    <mergeCell ref="S63:S64"/>
    <mergeCell ref="B63:B64"/>
    <mergeCell ref="C63:C64"/>
    <mergeCell ref="D63:D64"/>
    <mergeCell ref="E63:E64"/>
    <mergeCell ref="F63:F64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D149:E149"/>
    <mergeCell ref="D156:E156"/>
    <mergeCell ref="D157:E157"/>
    <mergeCell ref="D158:E158"/>
    <mergeCell ref="R115:R116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17" priority="4" operator="greaterThan">
      <formula>0.0001</formula>
    </cfRule>
    <cfRule type="cellIs" dxfId="16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15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14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700-000000000000}">
      <formula1>$N$1:$N$4</formula1>
    </dataValidation>
    <dataValidation type="list" allowBlank="1" sqref="H2:J2" xr:uid="{00000000-0002-0000-07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D94CE3F-43EB-4172-A241-2F96A26F697C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Original2">
    <tabColor rgb="FFFF0000"/>
  </sheetPr>
  <dimension ref="A1:W159"/>
  <sheetViews>
    <sheetView showGridLines="0" showZeros="0" zoomScaleNormal="100" workbookViewId="0">
      <selection activeCell="H7" sqref="H7:I7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70" t="s">
        <v>245</v>
      </c>
      <c r="E1" s="470"/>
      <c r="F1" s="470"/>
      <c r="G1" s="500" t="s">
        <v>280</v>
      </c>
      <c r="H1" s="500"/>
      <c r="I1" s="500"/>
      <c r="J1" s="190" t="s">
        <v>253</v>
      </c>
      <c r="K1" s="46"/>
      <c r="O1" s="492" t="s">
        <v>10</v>
      </c>
      <c r="P1" s="492"/>
      <c r="Q1" s="492"/>
      <c r="R1" s="49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493">
        <f>I2</f>
        <v>0</v>
      </c>
      <c r="Q2" s="49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499"/>
      <c r="I5" s="499"/>
      <c r="J5" s="499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01"/>
      <c r="I7" s="501"/>
      <c r="J7" s="471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87" t="s">
        <v>0</v>
      </c>
      <c r="C11" s="504" t="s">
        <v>2</v>
      </c>
      <c r="D11" s="487" t="s">
        <v>1</v>
      </c>
      <c r="E11" s="487" t="s">
        <v>15</v>
      </c>
      <c r="F11" s="495" t="s">
        <v>14</v>
      </c>
      <c r="G11" s="487" t="s">
        <v>87</v>
      </c>
      <c r="H11" s="72"/>
      <c r="I11" s="487" t="s">
        <v>13</v>
      </c>
      <c r="J11" s="487" t="s">
        <v>18</v>
      </c>
      <c r="K11" s="487" t="s">
        <v>19</v>
      </c>
      <c r="L11" s="491" t="s">
        <v>134</v>
      </c>
      <c r="O11" s="497" t="s">
        <v>16</v>
      </c>
      <c r="P11" s="487" t="s">
        <v>17</v>
      </c>
      <c r="Q11" s="502" t="s">
        <v>9</v>
      </c>
      <c r="R11" s="495" t="s">
        <v>11</v>
      </c>
      <c r="S11" s="489" t="s">
        <v>12</v>
      </c>
      <c r="U11" s="485" t="s">
        <v>144</v>
      </c>
      <c r="V11" s="486" t="s">
        <v>145</v>
      </c>
    </row>
    <row r="12" spans="1:22" s="7" customFormat="1" ht="16.350000000000001" customHeight="1" thickTop="1" thickBot="1" x14ac:dyDescent="0.3">
      <c r="A12" s="8"/>
      <c r="B12" s="488"/>
      <c r="C12" s="505"/>
      <c r="D12" s="488"/>
      <c r="E12" s="488"/>
      <c r="F12" s="496"/>
      <c r="G12" s="488"/>
      <c r="H12" s="72"/>
      <c r="I12" s="488"/>
      <c r="J12" s="488"/>
      <c r="K12" s="488"/>
      <c r="L12" s="491"/>
      <c r="O12" s="498"/>
      <c r="P12" s="488"/>
      <c r="Q12" s="503"/>
      <c r="R12" s="496"/>
      <c r="S12" s="490"/>
      <c r="U12" s="485"/>
      <c r="V12" s="486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238.8</v>
      </c>
      <c r="E13" s="300"/>
      <c r="F13" s="73">
        <f t="shared" ref="F13:F53" si="0">D13+E13</f>
        <v>238.8</v>
      </c>
      <c r="G13" s="312">
        <v>193.8</v>
      </c>
      <c r="H13" s="176"/>
      <c r="I13" s="322">
        <f t="shared" ref="I13:I53" si="1">D13+E13-G13</f>
        <v>45</v>
      </c>
      <c r="J13" s="9">
        <v>2</v>
      </c>
      <c r="K13" s="151">
        <f>I13*J13</f>
        <v>90</v>
      </c>
      <c r="L13" s="114" t="s">
        <v>135</v>
      </c>
      <c r="O13" s="202">
        <v>1.032</v>
      </c>
      <c r="P13" s="203">
        <f>J13</f>
        <v>2</v>
      </c>
      <c r="Q13" s="204">
        <f>I13*J13</f>
        <v>90</v>
      </c>
      <c r="R13" s="204">
        <f>(P13-O13)*I13</f>
        <v>43.56</v>
      </c>
      <c r="S13" s="205">
        <f>R13*0.8</f>
        <v>34.848000000000006</v>
      </c>
      <c r="U13" s="107">
        <f>G13</f>
        <v>193.8</v>
      </c>
      <c r="V13" s="56">
        <f>U13*O13</f>
        <v>200.00160000000002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78.400000000000006</v>
      </c>
      <c r="E14" s="301">
        <v>80</v>
      </c>
      <c r="F14" s="73">
        <f t="shared" si="0"/>
        <v>158.4</v>
      </c>
      <c r="G14" s="313">
        <v>132.80000000000001</v>
      </c>
      <c r="H14" s="176"/>
      <c r="I14" s="322">
        <f t="shared" si="1"/>
        <v>25.599999999999994</v>
      </c>
      <c r="J14" s="12">
        <v>2</v>
      </c>
      <c r="K14" s="152">
        <f t="shared" ref="K14:K53" si="2">I14*J14</f>
        <v>51.199999999999989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51.199999999999989</v>
      </c>
      <c r="R14" s="13">
        <f>(P14-O14)*I14</f>
        <v>38.579199999999993</v>
      </c>
      <c r="S14" s="14">
        <f t="shared" ref="S14:S53" si="5">R14*0.8</f>
        <v>30.863359999999997</v>
      </c>
      <c r="U14" s="107">
        <f t="shared" ref="U14:U53" si="6">G14</f>
        <v>132.80000000000001</v>
      </c>
      <c r="V14" s="56">
        <f t="shared" ref="V14:V53" si="7">U14*O14</f>
        <v>65.470399999999998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8.9</v>
      </c>
      <c r="E15" s="301">
        <v>30</v>
      </c>
      <c r="F15" s="73">
        <f t="shared" si="0"/>
        <v>38.9</v>
      </c>
      <c r="G15" s="313">
        <v>34.6</v>
      </c>
      <c r="H15" s="176"/>
      <c r="I15" s="322">
        <f t="shared" si="1"/>
        <v>4.2999999999999972</v>
      </c>
      <c r="J15" s="15">
        <v>2.6</v>
      </c>
      <c r="K15" s="152">
        <f t="shared" si="2"/>
        <v>11.179999999999993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11.179999999999993</v>
      </c>
      <c r="R15" s="13">
        <f t="shared" ref="R15:R53" si="8">(P15-O15)*I15</f>
        <v>4.6439999999999975</v>
      </c>
      <c r="S15" s="14">
        <f t="shared" si="5"/>
        <v>3.7151999999999981</v>
      </c>
      <c r="U15" s="107">
        <f t="shared" si="6"/>
        <v>34.6</v>
      </c>
      <c r="V15" s="56">
        <f t="shared" si="7"/>
        <v>52.592000000000006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17</v>
      </c>
      <c r="E17" s="301">
        <v>20</v>
      </c>
      <c r="F17" s="74">
        <f t="shared" si="0"/>
        <v>37</v>
      </c>
      <c r="G17" s="313">
        <v>33</v>
      </c>
      <c r="H17" s="176"/>
      <c r="I17" s="322">
        <f t="shared" si="1"/>
        <v>4</v>
      </c>
      <c r="J17" s="12">
        <v>0.8</v>
      </c>
      <c r="K17" s="153">
        <f t="shared" si="2"/>
        <v>3.2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3.2</v>
      </c>
      <c r="R17" s="13">
        <f t="shared" si="8"/>
        <v>1.84</v>
      </c>
      <c r="S17" s="14">
        <f t="shared" si="5"/>
        <v>1.4720000000000002</v>
      </c>
      <c r="U17" s="107">
        <f t="shared" si="6"/>
        <v>33</v>
      </c>
      <c r="V17" s="56">
        <f t="shared" si="7"/>
        <v>11.22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17</v>
      </c>
      <c r="E18" s="301">
        <v>20</v>
      </c>
      <c r="F18" s="74">
        <f t="shared" si="0"/>
        <v>37</v>
      </c>
      <c r="G18" s="313">
        <v>32</v>
      </c>
      <c r="H18" s="176"/>
      <c r="I18" s="322">
        <f t="shared" si="1"/>
        <v>5</v>
      </c>
      <c r="J18" s="12">
        <v>0.9</v>
      </c>
      <c r="K18" s="152">
        <f t="shared" si="2"/>
        <v>4.5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4.5</v>
      </c>
      <c r="R18" s="13">
        <f t="shared" si="8"/>
        <v>2.1500000000000004</v>
      </c>
      <c r="S18" s="14">
        <f t="shared" si="5"/>
        <v>1.7200000000000004</v>
      </c>
      <c r="U18" s="107">
        <f t="shared" si="6"/>
        <v>32</v>
      </c>
      <c r="V18" s="56">
        <f t="shared" si="7"/>
        <v>15.04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37</v>
      </c>
      <c r="E19" s="301"/>
      <c r="F19" s="75">
        <f t="shared" si="0"/>
        <v>37</v>
      </c>
      <c r="G19" s="313">
        <v>34</v>
      </c>
      <c r="H19" s="176"/>
      <c r="I19" s="322">
        <f t="shared" si="1"/>
        <v>3</v>
      </c>
      <c r="J19" s="15">
        <v>1.2</v>
      </c>
      <c r="K19" s="152">
        <f t="shared" si="2"/>
        <v>3.5999999999999996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3.5999999999999996</v>
      </c>
      <c r="R19" s="13">
        <f t="shared" si="8"/>
        <v>1.6799999999999997</v>
      </c>
      <c r="S19" s="14">
        <f t="shared" si="5"/>
        <v>1.3439999999999999</v>
      </c>
      <c r="U19" s="107">
        <f t="shared" si="6"/>
        <v>34</v>
      </c>
      <c r="V19" s="56">
        <f t="shared" si="7"/>
        <v>21.76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28</v>
      </c>
      <c r="E20" s="301">
        <v>20</v>
      </c>
      <c r="F20" s="73">
        <f t="shared" si="0"/>
        <v>48</v>
      </c>
      <c r="G20" s="313">
        <v>37</v>
      </c>
      <c r="H20" s="176"/>
      <c r="I20" s="322">
        <f t="shared" si="1"/>
        <v>11</v>
      </c>
      <c r="J20" s="12">
        <v>0.9</v>
      </c>
      <c r="K20" s="152">
        <f t="shared" si="2"/>
        <v>9.9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9.9</v>
      </c>
      <c r="R20" s="13">
        <f t="shared" si="8"/>
        <v>3.7399999999999998</v>
      </c>
      <c r="S20" s="14">
        <f t="shared" si="5"/>
        <v>2.992</v>
      </c>
      <c r="U20" s="107">
        <f t="shared" si="6"/>
        <v>37</v>
      </c>
      <c r="V20" s="56">
        <f t="shared" si="7"/>
        <v>20.720000000000002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39</v>
      </c>
      <c r="E21" s="301"/>
      <c r="F21" s="73">
        <f t="shared" si="0"/>
        <v>39</v>
      </c>
      <c r="G21" s="313">
        <v>23</v>
      </c>
      <c r="H21" s="176"/>
      <c r="I21" s="322">
        <f t="shared" si="1"/>
        <v>16</v>
      </c>
      <c r="J21" s="12">
        <v>1.3</v>
      </c>
      <c r="K21" s="154">
        <f t="shared" si="2"/>
        <v>20.8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20.8</v>
      </c>
      <c r="R21" s="13">
        <f t="shared" si="8"/>
        <v>9.6960000000000015</v>
      </c>
      <c r="S21" s="14">
        <f t="shared" si="5"/>
        <v>7.7568000000000019</v>
      </c>
      <c r="U21" s="107">
        <f t="shared" si="6"/>
        <v>23</v>
      </c>
      <c r="V21" s="56">
        <f t="shared" si="7"/>
        <v>15.962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32</v>
      </c>
      <c r="E23" s="301"/>
      <c r="F23" s="74">
        <f t="shared" si="0"/>
        <v>32</v>
      </c>
      <c r="G23" s="313">
        <v>30</v>
      </c>
      <c r="H23" s="176"/>
      <c r="I23" s="322">
        <f t="shared" si="1"/>
        <v>2</v>
      </c>
      <c r="J23" s="12">
        <v>0.9</v>
      </c>
      <c r="K23" s="152">
        <f t="shared" si="2"/>
        <v>1.8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1.8</v>
      </c>
      <c r="R23" s="13">
        <f t="shared" si="8"/>
        <v>0.82000000000000006</v>
      </c>
      <c r="S23" s="14">
        <f t="shared" si="5"/>
        <v>0.65600000000000014</v>
      </c>
      <c r="U23" s="107">
        <f t="shared" si="6"/>
        <v>30</v>
      </c>
      <c r="V23" s="56">
        <f t="shared" si="7"/>
        <v>14.7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22.1</v>
      </c>
      <c r="E31" s="301">
        <v>24</v>
      </c>
      <c r="F31" s="73">
        <f t="shared" si="0"/>
        <v>46.1</v>
      </c>
      <c r="G31" s="313">
        <v>42.1</v>
      </c>
      <c r="H31" s="176"/>
      <c r="I31" s="322">
        <f t="shared" si="1"/>
        <v>4</v>
      </c>
      <c r="J31" s="12">
        <v>3</v>
      </c>
      <c r="K31" s="152">
        <f t="shared" si="2"/>
        <v>12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12</v>
      </c>
      <c r="R31" s="13">
        <f t="shared" si="8"/>
        <v>6.84</v>
      </c>
      <c r="S31" s="14">
        <f t="shared" si="5"/>
        <v>5.4720000000000004</v>
      </c>
      <c r="U31" s="107">
        <f t="shared" si="6"/>
        <v>42.1</v>
      </c>
      <c r="V31" s="56">
        <f t="shared" si="7"/>
        <v>54.309000000000005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13.5</v>
      </c>
      <c r="E32" s="301">
        <v>12</v>
      </c>
      <c r="F32" s="73">
        <f t="shared" si="0"/>
        <v>25.5</v>
      </c>
      <c r="G32" s="313">
        <v>23.5</v>
      </c>
      <c r="H32" s="176"/>
      <c r="I32" s="322">
        <f t="shared" si="1"/>
        <v>2</v>
      </c>
      <c r="J32" s="12">
        <v>3</v>
      </c>
      <c r="K32" s="152">
        <f t="shared" si="2"/>
        <v>6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6</v>
      </c>
      <c r="R32" s="13">
        <f t="shared" si="8"/>
        <v>3.42</v>
      </c>
      <c r="S32" s="14">
        <f t="shared" si="5"/>
        <v>2.7360000000000002</v>
      </c>
      <c r="U32" s="107">
        <f t="shared" si="6"/>
        <v>23.5</v>
      </c>
      <c r="V32" s="56">
        <f t="shared" si="7"/>
        <v>30.315000000000001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27.4</v>
      </c>
      <c r="E34" s="301">
        <v>24</v>
      </c>
      <c r="F34" s="76">
        <f t="shared" si="0"/>
        <v>51.4</v>
      </c>
      <c r="G34" s="313">
        <v>47.9</v>
      </c>
      <c r="H34" s="176"/>
      <c r="I34" s="322">
        <f t="shared" si="1"/>
        <v>3.5</v>
      </c>
      <c r="J34" s="12">
        <v>12</v>
      </c>
      <c r="K34" s="152">
        <f t="shared" si="2"/>
        <v>42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42</v>
      </c>
      <c r="R34" s="13">
        <f t="shared" si="8"/>
        <v>19.11</v>
      </c>
      <c r="S34" s="14">
        <f t="shared" si="5"/>
        <v>15.288</v>
      </c>
      <c r="U34" s="107">
        <f t="shared" si="6"/>
        <v>47.9</v>
      </c>
      <c r="V34" s="56">
        <f t="shared" si="7"/>
        <v>313.26600000000002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29.95</v>
      </c>
      <c r="E35" s="301">
        <v>36</v>
      </c>
      <c r="F35" s="76">
        <f t="shared" si="0"/>
        <v>65.95</v>
      </c>
      <c r="G35" s="313">
        <v>62.8</v>
      </c>
      <c r="H35" s="77"/>
      <c r="I35" s="322">
        <f t="shared" si="1"/>
        <v>3.1500000000000057</v>
      </c>
      <c r="J35" s="12">
        <v>12</v>
      </c>
      <c r="K35" s="153">
        <f t="shared" si="2"/>
        <v>37.800000000000068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37.800000000000068</v>
      </c>
      <c r="R35" s="13">
        <f t="shared" si="8"/>
        <v>17.136000000000031</v>
      </c>
      <c r="S35" s="14">
        <f t="shared" si="5"/>
        <v>13.708800000000025</v>
      </c>
      <c r="U35" s="107">
        <f t="shared" si="6"/>
        <v>62.8</v>
      </c>
      <c r="V35" s="56">
        <f t="shared" si="7"/>
        <v>411.96799999999996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4.0999999999999996</v>
      </c>
      <c r="E36" s="301">
        <v>8.4</v>
      </c>
      <c r="F36" s="76">
        <f t="shared" si="0"/>
        <v>12.5</v>
      </c>
      <c r="G36" s="313">
        <v>10.95</v>
      </c>
      <c r="H36" s="176"/>
      <c r="I36" s="323">
        <f t="shared" si="1"/>
        <v>1.5500000000000007</v>
      </c>
      <c r="J36" s="12">
        <v>14</v>
      </c>
      <c r="K36" s="152">
        <f t="shared" si="2"/>
        <v>21.70000000000001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21.70000000000001</v>
      </c>
      <c r="R36" s="13">
        <f t="shared" si="8"/>
        <v>12.477500000000006</v>
      </c>
      <c r="S36" s="14">
        <f t="shared" si="5"/>
        <v>9.9820000000000064</v>
      </c>
      <c r="U36" s="107">
        <f t="shared" si="6"/>
        <v>10.95</v>
      </c>
      <c r="V36" s="56">
        <f t="shared" si="7"/>
        <v>65.152500000000003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7.5</v>
      </c>
      <c r="E37" s="301">
        <v>6</v>
      </c>
      <c r="F37" s="78">
        <f t="shared" si="0"/>
        <v>13.5</v>
      </c>
      <c r="G37" s="313">
        <v>13.5</v>
      </c>
      <c r="H37" s="176"/>
      <c r="I37" s="322">
        <f t="shared" si="1"/>
        <v>0</v>
      </c>
      <c r="J37" s="12">
        <v>12</v>
      </c>
      <c r="K37" s="153">
        <f t="shared" si="2"/>
        <v>0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0</v>
      </c>
      <c r="R37" s="13">
        <f t="shared" si="8"/>
        <v>0</v>
      </c>
      <c r="S37" s="14">
        <f t="shared" si="5"/>
        <v>0</v>
      </c>
      <c r="U37" s="107">
        <f t="shared" si="6"/>
        <v>13.5</v>
      </c>
      <c r="V37" s="56">
        <f t="shared" si="7"/>
        <v>78.03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2.9</v>
      </c>
      <c r="E38" s="301">
        <v>5</v>
      </c>
      <c r="F38" s="76">
        <f t="shared" si="0"/>
        <v>7.9</v>
      </c>
      <c r="G38" s="313">
        <v>7.2</v>
      </c>
      <c r="H38" s="176"/>
      <c r="I38" s="322">
        <f t="shared" si="1"/>
        <v>0.70000000000000018</v>
      </c>
      <c r="J38" s="12">
        <v>14</v>
      </c>
      <c r="K38" s="152">
        <f t="shared" si="2"/>
        <v>9.8000000000000025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9.8000000000000025</v>
      </c>
      <c r="R38" s="13">
        <f t="shared" si="8"/>
        <v>4.7600000000000007</v>
      </c>
      <c r="S38" s="14">
        <f t="shared" si="5"/>
        <v>3.8080000000000007</v>
      </c>
      <c r="U38" s="107">
        <f t="shared" si="6"/>
        <v>7.2</v>
      </c>
      <c r="V38" s="56">
        <f t="shared" si="7"/>
        <v>51.84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4.3499999999999996</v>
      </c>
      <c r="E39" s="301"/>
      <c r="F39" s="76">
        <f t="shared" si="0"/>
        <v>4.3499999999999996</v>
      </c>
      <c r="G39" s="313">
        <v>4.0999999999999996</v>
      </c>
      <c r="H39" s="176"/>
      <c r="I39" s="322">
        <f t="shared" si="1"/>
        <v>0.25</v>
      </c>
      <c r="J39" s="12">
        <v>14</v>
      </c>
      <c r="K39" s="152">
        <f t="shared" si="2"/>
        <v>3.5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3.5</v>
      </c>
      <c r="R39" s="13">
        <f t="shared" si="8"/>
        <v>1.3624999999999998</v>
      </c>
      <c r="S39" s="14">
        <f t="shared" si="5"/>
        <v>1.0899999999999999</v>
      </c>
      <c r="U39" s="107">
        <f t="shared" si="6"/>
        <v>4.0999999999999996</v>
      </c>
      <c r="V39" s="56">
        <f t="shared" si="7"/>
        <v>35.055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2.9</v>
      </c>
      <c r="E40" s="301">
        <v>12</v>
      </c>
      <c r="F40" s="76">
        <f t="shared" si="0"/>
        <v>14.9</v>
      </c>
      <c r="G40" s="313">
        <v>13.95</v>
      </c>
      <c r="H40" s="176"/>
      <c r="I40" s="323">
        <f t="shared" si="1"/>
        <v>0.95000000000000107</v>
      </c>
      <c r="J40" s="15">
        <v>12</v>
      </c>
      <c r="K40" s="154">
        <f t="shared" si="2"/>
        <v>11.400000000000013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11.400000000000013</v>
      </c>
      <c r="R40" s="13">
        <f t="shared" si="8"/>
        <v>5.0958000000000059</v>
      </c>
      <c r="S40" s="14">
        <f t="shared" si="5"/>
        <v>4.0766400000000047</v>
      </c>
      <c r="U40" s="107">
        <f t="shared" si="6"/>
        <v>13.95</v>
      </c>
      <c r="V40" s="56">
        <f t="shared" si="7"/>
        <v>92.572199999999995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11.35</v>
      </c>
      <c r="E41" s="301"/>
      <c r="F41" s="78">
        <f t="shared" si="0"/>
        <v>11.35</v>
      </c>
      <c r="G41" s="313">
        <v>9.75</v>
      </c>
      <c r="H41" s="176"/>
      <c r="I41" s="322">
        <f t="shared" si="1"/>
        <v>1.5999999999999996</v>
      </c>
      <c r="J41" s="12">
        <v>12</v>
      </c>
      <c r="K41" s="153">
        <f t="shared" si="2"/>
        <v>19.199999999999996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19.199999999999996</v>
      </c>
      <c r="R41" s="13">
        <f t="shared" si="8"/>
        <v>10.687999999999997</v>
      </c>
      <c r="S41" s="14">
        <f t="shared" si="5"/>
        <v>8.550399999999998</v>
      </c>
      <c r="U41" s="107">
        <f t="shared" si="6"/>
        <v>9.75</v>
      </c>
      <c r="V41" s="56">
        <f t="shared" si="7"/>
        <v>51.870000000000005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3.6</v>
      </c>
      <c r="E42" s="301">
        <v>2</v>
      </c>
      <c r="F42" s="76">
        <f t="shared" si="0"/>
        <v>5.6</v>
      </c>
      <c r="G42" s="313">
        <v>5.4</v>
      </c>
      <c r="H42" s="176"/>
      <c r="I42" s="322">
        <f t="shared" si="1"/>
        <v>0.19999999999999929</v>
      </c>
      <c r="J42" s="12">
        <v>14</v>
      </c>
      <c r="K42" s="152">
        <f t="shared" si="2"/>
        <v>2.7999999999999901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2.7999999999999901</v>
      </c>
      <c r="R42" s="13">
        <f t="shared" si="8"/>
        <v>1.9179999999999933</v>
      </c>
      <c r="S42" s="14">
        <f t="shared" si="5"/>
        <v>1.5343999999999947</v>
      </c>
      <c r="U42" s="107">
        <f t="shared" si="6"/>
        <v>5.4</v>
      </c>
      <c r="V42" s="56">
        <f t="shared" si="7"/>
        <v>23.814000000000004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3.7</v>
      </c>
      <c r="E43" s="301">
        <v>2</v>
      </c>
      <c r="F43" s="76">
        <f t="shared" si="0"/>
        <v>5.7</v>
      </c>
      <c r="G43" s="313">
        <v>5.15</v>
      </c>
      <c r="H43" s="176"/>
      <c r="I43" s="323">
        <f t="shared" si="1"/>
        <v>0.54999999999999982</v>
      </c>
      <c r="J43" s="15">
        <v>20</v>
      </c>
      <c r="K43" s="155">
        <f t="shared" si="2"/>
        <v>10.999999999999996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10.999999999999996</v>
      </c>
      <c r="R43" s="13">
        <f t="shared" si="8"/>
        <v>5.1314999999999982</v>
      </c>
      <c r="S43" s="14">
        <f t="shared" si="5"/>
        <v>4.1051999999999991</v>
      </c>
      <c r="U43" s="107">
        <f t="shared" si="6"/>
        <v>5.15</v>
      </c>
      <c r="V43" s="56">
        <f t="shared" si="7"/>
        <v>54.950500000000005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0.15</v>
      </c>
      <c r="E44" s="301">
        <v>6</v>
      </c>
      <c r="F44" s="78">
        <f t="shared" si="0"/>
        <v>6.15</v>
      </c>
      <c r="G44" s="313">
        <v>6</v>
      </c>
      <c r="H44" s="176"/>
      <c r="I44" s="322">
        <f t="shared" si="1"/>
        <v>0.15000000000000036</v>
      </c>
      <c r="J44" s="12">
        <v>20</v>
      </c>
      <c r="K44" s="152">
        <f t="shared" si="2"/>
        <v>3.0000000000000071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3.0000000000000071</v>
      </c>
      <c r="R44" s="13">
        <f t="shared" si="8"/>
        <v>1.5465000000000038</v>
      </c>
      <c r="S44" s="14">
        <f t="shared" si="5"/>
        <v>1.2372000000000032</v>
      </c>
      <c r="U44" s="107">
        <f t="shared" si="6"/>
        <v>6</v>
      </c>
      <c r="V44" s="56">
        <f t="shared" si="7"/>
        <v>58.14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5</v>
      </c>
      <c r="E45" s="301"/>
      <c r="F45" s="79">
        <f t="shared" si="0"/>
        <v>5</v>
      </c>
      <c r="G45" s="313">
        <v>4.9000000000000004</v>
      </c>
      <c r="H45" s="176"/>
      <c r="I45" s="322">
        <f t="shared" si="1"/>
        <v>9.9999999999999645E-2</v>
      </c>
      <c r="J45" s="12">
        <v>14</v>
      </c>
      <c r="K45" s="152">
        <f t="shared" si="2"/>
        <v>1.399999999999995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1.399999999999995</v>
      </c>
      <c r="R45" s="13">
        <f t="shared" si="8"/>
        <v>0.67899999999999761</v>
      </c>
      <c r="S45" s="14">
        <f t="shared" si="5"/>
        <v>0.54319999999999813</v>
      </c>
      <c r="U45" s="107">
        <f t="shared" si="6"/>
        <v>4.9000000000000004</v>
      </c>
      <c r="V45" s="56">
        <f t="shared" si="7"/>
        <v>35.329000000000001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/>
      <c r="E46" s="301">
        <v>5</v>
      </c>
      <c r="F46" s="76">
        <f t="shared" si="0"/>
        <v>5</v>
      </c>
      <c r="G46" s="313">
        <v>4.9000000000000004</v>
      </c>
      <c r="H46" s="176"/>
      <c r="I46" s="323">
        <f t="shared" si="1"/>
        <v>9.9999999999999645E-2</v>
      </c>
      <c r="J46" s="15">
        <v>24</v>
      </c>
      <c r="K46" s="152">
        <f t="shared" si="2"/>
        <v>2.3999999999999915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2.3999999999999915</v>
      </c>
      <c r="R46" s="13">
        <f t="shared" si="8"/>
        <v>0.63899999999999779</v>
      </c>
      <c r="S46" s="14">
        <f t="shared" si="5"/>
        <v>0.51119999999999821</v>
      </c>
      <c r="U46" s="107">
        <f t="shared" si="6"/>
        <v>4.9000000000000004</v>
      </c>
      <c r="V46" s="56">
        <f t="shared" si="7"/>
        <v>86.289000000000001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2.95</v>
      </c>
      <c r="E49" s="302">
        <v>3</v>
      </c>
      <c r="F49" s="80">
        <f t="shared" si="0"/>
        <v>5.95</v>
      </c>
      <c r="G49" s="314">
        <v>5.9</v>
      </c>
      <c r="H49" s="176"/>
      <c r="I49" s="324">
        <f t="shared" si="1"/>
        <v>4.9999999999999822E-2</v>
      </c>
      <c r="J49" s="15">
        <v>12</v>
      </c>
      <c r="K49" s="152">
        <f t="shared" si="2"/>
        <v>0.59999999999999787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0.59999999999999787</v>
      </c>
      <c r="R49" s="13">
        <f t="shared" si="8"/>
        <v>0.3399999999999988</v>
      </c>
      <c r="S49" s="14">
        <f t="shared" si="5"/>
        <v>0.27199999999999908</v>
      </c>
      <c r="U49" s="107">
        <f t="shared" si="6"/>
        <v>5.9</v>
      </c>
      <c r="V49" s="56">
        <f t="shared" si="7"/>
        <v>30.680000000000003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0.75</v>
      </c>
      <c r="E50" s="302">
        <v>3</v>
      </c>
      <c r="F50" s="80">
        <f t="shared" si="0"/>
        <v>3.75</v>
      </c>
      <c r="G50" s="314">
        <v>3.45</v>
      </c>
      <c r="H50" s="176"/>
      <c r="I50" s="324">
        <f t="shared" si="1"/>
        <v>0.29999999999999982</v>
      </c>
      <c r="J50" s="12">
        <v>18</v>
      </c>
      <c r="K50" s="152">
        <f t="shared" si="2"/>
        <v>5.3999999999999968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5.3999999999999968</v>
      </c>
      <c r="R50" s="13">
        <f t="shared" si="8"/>
        <v>2.8139999999999987</v>
      </c>
      <c r="S50" s="14">
        <f t="shared" si="5"/>
        <v>2.251199999999999</v>
      </c>
      <c r="U50" s="107">
        <f t="shared" si="6"/>
        <v>3.45</v>
      </c>
      <c r="V50" s="56">
        <f t="shared" si="7"/>
        <v>29.738999999999997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2.4500000000000002</v>
      </c>
      <c r="E51" s="302"/>
      <c r="F51" s="80">
        <f t="shared" si="0"/>
        <v>2.4500000000000002</v>
      </c>
      <c r="G51" s="314">
        <v>2.2999999999999998</v>
      </c>
      <c r="H51" s="176"/>
      <c r="I51" s="324">
        <f t="shared" si="1"/>
        <v>0.15000000000000036</v>
      </c>
      <c r="J51" s="12">
        <v>24</v>
      </c>
      <c r="K51" s="152">
        <f t="shared" si="2"/>
        <v>3.6000000000000085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3.6000000000000085</v>
      </c>
      <c r="R51" s="13">
        <f t="shared" si="8"/>
        <v>1.8390000000000044</v>
      </c>
      <c r="S51" s="14">
        <f t="shared" si="5"/>
        <v>1.4712000000000036</v>
      </c>
      <c r="U51" s="107">
        <f t="shared" si="6"/>
        <v>2.2999999999999998</v>
      </c>
      <c r="V51" s="56">
        <f t="shared" si="7"/>
        <v>27.001999999999999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640.75000000000023</v>
      </c>
      <c r="G55" s="69">
        <f>SUM(G13:G53)</f>
        <v>823.95</v>
      </c>
      <c r="J55" s="3" t="s">
        <v>3</v>
      </c>
      <c r="K55" s="157">
        <f>SUM(K13:K53)</f>
        <v>389.78000000000009</v>
      </c>
      <c r="P55" s="3" t="s">
        <v>3</v>
      </c>
      <c r="Q55" s="24">
        <f>SUM(Q13:Q53)</f>
        <v>389.78000000000009</v>
      </c>
      <c r="R55" s="24">
        <f>SUM(R13:R53)</f>
        <v>202.506</v>
      </c>
      <c r="S55" s="25">
        <f>SUM(S13:S53)</f>
        <v>162.00480000000002</v>
      </c>
      <c r="U55" s="105" t="s">
        <v>146</v>
      </c>
      <c r="V55" s="58">
        <f>SUM(V13:V53)</f>
        <v>1947.7872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87" t="s">
        <v>0</v>
      </c>
      <c r="C63" s="487" t="s">
        <v>2</v>
      </c>
      <c r="D63" s="487" t="s">
        <v>1</v>
      </c>
      <c r="E63" s="487" t="s">
        <v>15</v>
      </c>
      <c r="F63" s="487" t="s">
        <v>14</v>
      </c>
      <c r="G63" s="487" t="s">
        <v>87</v>
      </c>
      <c r="H63" s="72"/>
      <c r="I63" s="487" t="s">
        <v>13</v>
      </c>
      <c r="J63" s="487" t="s">
        <v>18</v>
      </c>
      <c r="K63" s="487" t="s">
        <v>19</v>
      </c>
      <c r="L63" s="119"/>
      <c r="O63" s="497" t="s">
        <v>16</v>
      </c>
      <c r="P63" s="487" t="s">
        <v>17</v>
      </c>
      <c r="Q63" s="502" t="s">
        <v>9</v>
      </c>
      <c r="R63" s="495" t="s">
        <v>11</v>
      </c>
      <c r="S63" s="489" t="s">
        <v>12</v>
      </c>
      <c r="U63" s="485" t="s">
        <v>144</v>
      </c>
      <c r="V63" s="486" t="s">
        <v>145</v>
      </c>
    </row>
    <row r="64" spans="1:23" s="1" customFormat="1" ht="16.350000000000001" customHeight="1" thickTop="1" thickBot="1" x14ac:dyDescent="0.3">
      <c r="A64" s="7"/>
      <c r="B64" s="488"/>
      <c r="C64" s="488"/>
      <c r="D64" s="488"/>
      <c r="E64" s="488"/>
      <c r="F64" s="488"/>
      <c r="G64" s="488"/>
      <c r="H64" s="72"/>
      <c r="I64" s="488"/>
      <c r="J64" s="488"/>
      <c r="K64" s="488"/>
      <c r="L64" s="119"/>
      <c r="O64" s="498"/>
      <c r="P64" s="488"/>
      <c r="Q64" s="503"/>
      <c r="R64" s="496"/>
      <c r="S64" s="490"/>
      <c r="U64" s="485"/>
      <c r="V64" s="486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19.8</v>
      </c>
      <c r="E66" s="301"/>
      <c r="F66" s="85">
        <f t="shared" ref="F66:F105" si="9">D66+E66</f>
        <v>19.8</v>
      </c>
      <c r="G66" s="316">
        <v>16.8</v>
      </c>
      <c r="H66" s="176"/>
      <c r="I66" s="318">
        <f t="shared" ref="I66:I105" si="10">D66+E66-G66</f>
        <v>3</v>
      </c>
      <c r="J66" s="12">
        <v>2</v>
      </c>
      <c r="K66" s="152">
        <f t="shared" ref="K66:K105" si="11">I66*J66</f>
        <v>6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6</v>
      </c>
      <c r="R66" s="13">
        <f>(P66-O66)*I66</f>
        <v>3.8220000000000001</v>
      </c>
      <c r="S66" s="14">
        <f t="shared" ref="S66:S105" si="14">R66*0.8</f>
        <v>3.0576000000000003</v>
      </c>
      <c r="U66" s="107">
        <f t="shared" ref="U66:U105" si="15">G66</f>
        <v>16.8</v>
      </c>
      <c r="V66" s="56">
        <f t="shared" ref="V66:V105" si="16">U66*O66</f>
        <v>12.1968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67</v>
      </c>
      <c r="E67" s="301"/>
      <c r="F67" s="85">
        <f t="shared" si="9"/>
        <v>67</v>
      </c>
      <c r="G67" s="316">
        <v>60</v>
      </c>
      <c r="H67" s="176"/>
      <c r="I67" s="318">
        <f t="shared" si="10"/>
        <v>7</v>
      </c>
      <c r="J67" s="12">
        <v>0.9</v>
      </c>
      <c r="K67" s="152">
        <f t="shared" si="11"/>
        <v>6.3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6.3</v>
      </c>
      <c r="R67" s="13">
        <f t="shared" ref="R67:R105" si="17">(P67-O67)*I67</f>
        <v>2.6040000000000001</v>
      </c>
      <c r="S67" s="14">
        <f t="shared" si="14"/>
        <v>2.0832000000000002</v>
      </c>
      <c r="U67" s="107">
        <f t="shared" si="15"/>
        <v>60</v>
      </c>
      <c r="V67" s="56">
        <f t="shared" si="16"/>
        <v>31.68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13</v>
      </c>
      <c r="E68" s="301"/>
      <c r="F68" s="85">
        <f t="shared" si="9"/>
        <v>13</v>
      </c>
      <c r="G68" s="316">
        <v>12</v>
      </c>
      <c r="H68" s="176"/>
      <c r="I68" s="318">
        <f t="shared" si="10"/>
        <v>1</v>
      </c>
      <c r="J68" s="12">
        <v>1.1000000000000001</v>
      </c>
      <c r="K68" s="152">
        <f t="shared" si="11"/>
        <v>1.1000000000000001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1.1000000000000001</v>
      </c>
      <c r="R68" s="13">
        <f t="shared" si="17"/>
        <v>0.6100000000000001</v>
      </c>
      <c r="S68" s="14">
        <f t="shared" si="14"/>
        <v>0.4880000000000001</v>
      </c>
      <c r="U68" s="107">
        <f t="shared" si="15"/>
        <v>12</v>
      </c>
      <c r="V68" s="56">
        <f t="shared" si="16"/>
        <v>5.88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60</v>
      </c>
      <c r="E69" s="301"/>
      <c r="F69" s="85">
        <f t="shared" si="9"/>
        <v>60</v>
      </c>
      <c r="G69" s="316">
        <v>58</v>
      </c>
      <c r="H69" s="176"/>
      <c r="I69" s="318">
        <f t="shared" si="10"/>
        <v>2</v>
      </c>
      <c r="J69" s="12">
        <v>0.5</v>
      </c>
      <c r="K69" s="152">
        <f t="shared" si="11"/>
        <v>1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1</v>
      </c>
      <c r="R69" s="13">
        <f t="shared" si="17"/>
        <v>0.65999999999999992</v>
      </c>
      <c r="S69" s="14">
        <f t="shared" si="14"/>
        <v>0.52799999999999991</v>
      </c>
      <c r="U69" s="107">
        <f t="shared" si="15"/>
        <v>58</v>
      </c>
      <c r="V69" s="56">
        <f t="shared" si="16"/>
        <v>9.8600000000000012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6</v>
      </c>
      <c r="E70" s="301">
        <v>-2</v>
      </c>
      <c r="F70" s="85">
        <f t="shared" si="9"/>
        <v>4</v>
      </c>
      <c r="G70" s="316">
        <v>4</v>
      </c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4</v>
      </c>
      <c r="V70" s="56">
        <f t="shared" si="16"/>
        <v>1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51</v>
      </c>
      <c r="E71" s="301">
        <v>20</v>
      </c>
      <c r="F71" s="85">
        <f t="shared" si="9"/>
        <v>71</v>
      </c>
      <c r="G71" s="316">
        <v>66</v>
      </c>
      <c r="H71" s="176"/>
      <c r="I71" s="318">
        <f t="shared" si="10"/>
        <v>5</v>
      </c>
      <c r="J71" s="12">
        <v>0.5</v>
      </c>
      <c r="K71" s="152">
        <f t="shared" si="11"/>
        <v>2.5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2.5</v>
      </c>
      <c r="R71" s="13">
        <f t="shared" si="17"/>
        <v>2</v>
      </c>
      <c r="S71" s="14">
        <f t="shared" si="14"/>
        <v>1.6</v>
      </c>
      <c r="U71" s="107">
        <f t="shared" si="15"/>
        <v>66</v>
      </c>
      <c r="V71" s="56">
        <f t="shared" si="16"/>
        <v>6.6000000000000005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52</v>
      </c>
      <c r="E72" s="301"/>
      <c r="F72" s="85">
        <f t="shared" si="9"/>
        <v>52</v>
      </c>
      <c r="G72" s="316">
        <v>47.6</v>
      </c>
      <c r="H72" s="176"/>
      <c r="I72" s="318">
        <f t="shared" si="10"/>
        <v>4.3999999999999986</v>
      </c>
      <c r="J72" s="12">
        <v>1.5</v>
      </c>
      <c r="K72" s="152">
        <f t="shared" si="11"/>
        <v>6.5999999999999979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6.5999999999999979</v>
      </c>
      <c r="R72" s="13">
        <f t="shared" si="17"/>
        <v>5.5879999999999983</v>
      </c>
      <c r="S72" s="14">
        <f t="shared" si="14"/>
        <v>4.4703999999999988</v>
      </c>
      <c r="U72" s="107">
        <f t="shared" si="15"/>
        <v>47.6</v>
      </c>
      <c r="V72" s="56">
        <f t="shared" si="16"/>
        <v>10.948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15</v>
      </c>
      <c r="E73" s="301">
        <v>48</v>
      </c>
      <c r="F73" s="85">
        <f t="shared" si="9"/>
        <v>63</v>
      </c>
      <c r="G73" s="316">
        <v>62</v>
      </c>
      <c r="H73" s="176"/>
      <c r="I73" s="318">
        <f t="shared" si="10"/>
        <v>1</v>
      </c>
      <c r="J73" s="12">
        <v>1</v>
      </c>
      <c r="K73" s="152">
        <f t="shared" si="11"/>
        <v>1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1</v>
      </c>
      <c r="R73" s="13">
        <f t="shared" si="17"/>
        <v>0.44999999999999996</v>
      </c>
      <c r="S73" s="14">
        <f t="shared" si="14"/>
        <v>0.36</v>
      </c>
      <c r="U73" s="107">
        <f t="shared" si="15"/>
        <v>62</v>
      </c>
      <c r="V73" s="56">
        <f t="shared" si="16"/>
        <v>34.1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16.5</v>
      </c>
      <c r="E74" s="301"/>
      <c r="F74" s="85">
        <f t="shared" si="9"/>
        <v>16.5</v>
      </c>
      <c r="G74" s="316">
        <v>15.4</v>
      </c>
      <c r="H74" s="176"/>
      <c r="I74" s="318">
        <f t="shared" si="10"/>
        <v>1.0999999999999996</v>
      </c>
      <c r="J74" s="12">
        <v>3</v>
      </c>
      <c r="K74" s="152">
        <f t="shared" si="11"/>
        <v>3.2999999999999989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3.2999999999999989</v>
      </c>
      <c r="R74" s="13">
        <f t="shared" si="17"/>
        <v>1.9931999999999994</v>
      </c>
      <c r="S74" s="14">
        <f t="shared" si="14"/>
        <v>1.5945599999999995</v>
      </c>
      <c r="U74" s="107">
        <f t="shared" si="15"/>
        <v>15.4</v>
      </c>
      <c r="V74" s="56">
        <f t="shared" si="16"/>
        <v>18.295200000000001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23</v>
      </c>
      <c r="E75" s="301"/>
      <c r="F75" s="85">
        <f t="shared" si="9"/>
        <v>23</v>
      </c>
      <c r="G75" s="316">
        <v>23</v>
      </c>
      <c r="H75" s="176"/>
      <c r="I75" s="318">
        <f t="shared" si="10"/>
        <v>0</v>
      </c>
      <c r="J75" s="12">
        <v>1.1000000000000001</v>
      </c>
      <c r="K75" s="152">
        <f t="shared" si="11"/>
        <v>0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0</v>
      </c>
      <c r="R75" s="13">
        <f t="shared" si="17"/>
        <v>0</v>
      </c>
      <c r="S75" s="14">
        <f t="shared" si="14"/>
        <v>0</v>
      </c>
      <c r="U75" s="107">
        <f t="shared" si="15"/>
        <v>23</v>
      </c>
      <c r="V75" s="56">
        <f t="shared" si="16"/>
        <v>7.5900000000000007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36</v>
      </c>
      <c r="E76" s="301"/>
      <c r="F76" s="85">
        <f t="shared" si="9"/>
        <v>36</v>
      </c>
      <c r="G76" s="316">
        <v>33</v>
      </c>
      <c r="H76" s="176"/>
      <c r="I76" s="318">
        <f t="shared" si="10"/>
        <v>3</v>
      </c>
      <c r="J76" s="12">
        <v>0.8</v>
      </c>
      <c r="K76" s="152">
        <f t="shared" si="11"/>
        <v>2.4000000000000004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2.4000000000000004</v>
      </c>
      <c r="R76" s="13">
        <f t="shared" si="17"/>
        <v>1.4100000000000001</v>
      </c>
      <c r="S76" s="14">
        <f t="shared" si="14"/>
        <v>1.1280000000000001</v>
      </c>
      <c r="U76" s="107">
        <f t="shared" si="15"/>
        <v>33</v>
      </c>
      <c r="V76" s="56">
        <f t="shared" si="16"/>
        <v>10.89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27</v>
      </c>
      <c r="E77" s="301"/>
      <c r="F77" s="85">
        <f t="shared" si="9"/>
        <v>27</v>
      </c>
      <c r="G77" s="316">
        <v>25</v>
      </c>
      <c r="H77" s="176"/>
      <c r="I77" s="318">
        <f t="shared" si="10"/>
        <v>2</v>
      </c>
      <c r="J77" s="12">
        <v>1.1000000000000001</v>
      </c>
      <c r="K77" s="152">
        <f t="shared" si="11"/>
        <v>2.2000000000000002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2.2000000000000002</v>
      </c>
      <c r="R77" s="13">
        <f t="shared" si="17"/>
        <v>0.95200000000000018</v>
      </c>
      <c r="S77" s="14">
        <f t="shared" si="14"/>
        <v>0.76160000000000017</v>
      </c>
      <c r="U77" s="107">
        <f t="shared" si="15"/>
        <v>25</v>
      </c>
      <c r="V77" s="56">
        <f t="shared" si="16"/>
        <v>15.6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21</v>
      </c>
      <c r="E78" s="301">
        <v>6</v>
      </c>
      <c r="F78" s="85">
        <f t="shared" si="9"/>
        <v>27</v>
      </c>
      <c r="G78" s="316">
        <v>25</v>
      </c>
      <c r="H78" s="176"/>
      <c r="I78" s="318">
        <f t="shared" si="10"/>
        <v>2</v>
      </c>
      <c r="J78" s="12">
        <v>1.1000000000000001</v>
      </c>
      <c r="K78" s="152">
        <f t="shared" si="11"/>
        <v>2.2000000000000002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2.2000000000000002</v>
      </c>
      <c r="R78" s="13">
        <f t="shared" si="17"/>
        <v>1.1920000000000002</v>
      </c>
      <c r="S78" s="14">
        <f t="shared" si="14"/>
        <v>0.95360000000000023</v>
      </c>
      <c r="U78" s="107">
        <f t="shared" si="15"/>
        <v>25</v>
      </c>
      <c r="V78" s="56">
        <f t="shared" si="16"/>
        <v>12.6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/>
      <c r="E79" s="301">
        <v>24</v>
      </c>
      <c r="F79" s="85">
        <f t="shared" si="9"/>
        <v>24</v>
      </c>
      <c r="G79" s="316">
        <v>24</v>
      </c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24</v>
      </c>
      <c r="V79" s="56">
        <f t="shared" si="16"/>
        <v>15.600000000000001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860</v>
      </c>
      <c r="E81" s="301"/>
      <c r="F81" s="85">
        <f t="shared" si="9"/>
        <v>860</v>
      </c>
      <c r="G81" s="316">
        <v>780</v>
      </c>
      <c r="H81" s="176"/>
      <c r="I81" s="321">
        <f>(D81+E81-G81)/7</f>
        <v>11.428571428571429</v>
      </c>
      <c r="J81" s="12">
        <v>0.5</v>
      </c>
      <c r="K81" s="152">
        <f t="shared" si="11"/>
        <v>5.7142857142857144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5.7142857142857144</v>
      </c>
      <c r="R81" s="13">
        <f t="shared" si="17"/>
        <v>5.3257142857142856</v>
      </c>
      <c r="S81" s="14">
        <f t="shared" si="14"/>
        <v>4.2605714285714287</v>
      </c>
      <c r="U81" s="107">
        <f t="shared" si="15"/>
        <v>780</v>
      </c>
      <c r="V81" s="56">
        <f t="shared" si="16"/>
        <v>26.520000000000003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55</v>
      </c>
      <c r="E82" s="301"/>
      <c r="F82" s="85">
        <f t="shared" si="9"/>
        <v>55</v>
      </c>
      <c r="G82" s="316">
        <v>52</v>
      </c>
      <c r="H82" s="176"/>
      <c r="I82" s="318">
        <f t="shared" si="10"/>
        <v>3</v>
      </c>
      <c r="J82" s="12">
        <v>0.5</v>
      </c>
      <c r="K82" s="152">
        <f t="shared" si="11"/>
        <v>1.5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1.5</v>
      </c>
      <c r="R82" s="13">
        <f t="shared" si="17"/>
        <v>1.08</v>
      </c>
      <c r="S82" s="14">
        <f t="shared" si="14"/>
        <v>0.8640000000000001</v>
      </c>
      <c r="U82" s="107">
        <f t="shared" si="15"/>
        <v>52</v>
      </c>
      <c r="V82" s="56">
        <f t="shared" si="16"/>
        <v>7.2800000000000011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104</v>
      </c>
      <c r="E83" s="301"/>
      <c r="F83" s="85">
        <f t="shared" si="9"/>
        <v>104</v>
      </c>
      <c r="G83" s="316">
        <v>104</v>
      </c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104</v>
      </c>
      <c r="V83" s="56">
        <f>U83*O84</f>
        <v>3.7439999999999998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32</v>
      </c>
      <c r="E84" s="301">
        <v>100</v>
      </c>
      <c r="F84" s="85">
        <f t="shared" si="9"/>
        <v>132</v>
      </c>
      <c r="G84" s="316">
        <v>128</v>
      </c>
      <c r="H84" s="176"/>
      <c r="I84" s="318">
        <f t="shared" si="10"/>
        <v>4</v>
      </c>
      <c r="J84" s="12">
        <v>0.1</v>
      </c>
      <c r="K84" s="152">
        <f>I84*J84</f>
        <v>0.4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0.4</v>
      </c>
      <c r="R84" s="13">
        <f t="shared" si="17"/>
        <v>0.25600000000000001</v>
      </c>
      <c r="S84" s="14">
        <f t="shared" si="14"/>
        <v>0.20480000000000001</v>
      </c>
      <c r="U84" s="107">
        <f t="shared" si="15"/>
        <v>128</v>
      </c>
      <c r="V84" s="56">
        <f>U84*O85</f>
        <v>1.024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173</v>
      </c>
      <c r="E85" s="301">
        <v>950</v>
      </c>
      <c r="F85" s="85">
        <f t="shared" si="9"/>
        <v>1123</v>
      </c>
      <c r="G85" s="316">
        <v>1095</v>
      </c>
      <c r="H85" s="176"/>
      <c r="I85" s="318">
        <f t="shared" si="10"/>
        <v>28</v>
      </c>
      <c r="J85" s="12">
        <v>0.05</v>
      </c>
      <c r="K85" s="152">
        <f>I85*J85</f>
        <v>1.4000000000000001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1.4000000000000001</v>
      </c>
      <c r="R85" s="13">
        <f t="shared" si="17"/>
        <v>1.1760000000000002</v>
      </c>
      <c r="S85" s="14">
        <f t="shared" si="14"/>
        <v>0.94080000000000019</v>
      </c>
      <c r="U85" s="107">
        <f t="shared" si="15"/>
        <v>1095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27</v>
      </c>
      <c r="E89" s="301">
        <v>30</v>
      </c>
      <c r="F89" s="85">
        <f t="shared" si="9"/>
        <v>57</v>
      </c>
      <c r="G89" s="316">
        <v>43</v>
      </c>
      <c r="H89" s="176"/>
      <c r="I89" s="318">
        <f t="shared" si="10"/>
        <v>14</v>
      </c>
      <c r="J89" s="12">
        <v>3.4</v>
      </c>
      <c r="K89" s="152">
        <f t="shared" si="11"/>
        <v>47.6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47.6</v>
      </c>
      <c r="R89" s="13">
        <f t="shared" si="17"/>
        <v>2.519999999999996</v>
      </c>
      <c r="S89" s="14">
        <f t="shared" si="14"/>
        <v>2.0159999999999969</v>
      </c>
      <c r="U89" s="107">
        <f t="shared" si="15"/>
        <v>43</v>
      </c>
      <c r="V89" s="56">
        <f t="shared" si="16"/>
        <v>138.46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3</v>
      </c>
      <c r="E90" s="301">
        <v>20</v>
      </c>
      <c r="F90" s="85">
        <f t="shared" si="9"/>
        <v>23</v>
      </c>
      <c r="G90" s="316">
        <v>22</v>
      </c>
      <c r="H90" s="176"/>
      <c r="I90" s="318">
        <f t="shared" si="10"/>
        <v>1</v>
      </c>
      <c r="J90" s="12">
        <v>3.4</v>
      </c>
      <c r="K90" s="152">
        <f t="shared" si="11"/>
        <v>3.4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3.4</v>
      </c>
      <c r="R90" s="13">
        <f t="shared" si="17"/>
        <v>0.16999999999999993</v>
      </c>
      <c r="S90" s="14">
        <f t="shared" si="14"/>
        <v>0.13599999999999995</v>
      </c>
      <c r="U90" s="107">
        <f t="shared" si="15"/>
        <v>22</v>
      </c>
      <c r="V90" s="56">
        <f t="shared" si="16"/>
        <v>71.06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>
        <v>10</v>
      </c>
      <c r="E91" s="301">
        <v>10</v>
      </c>
      <c r="F91" s="85">
        <f t="shared" si="9"/>
        <v>20</v>
      </c>
      <c r="G91" s="316">
        <v>14</v>
      </c>
      <c r="H91" s="176"/>
      <c r="I91" s="318">
        <f t="shared" si="10"/>
        <v>6</v>
      </c>
      <c r="J91" s="12">
        <v>3.7</v>
      </c>
      <c r="K91" s="152">
        <f t="shared" si="11"/>
        <v>22.200000000000003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22.200000000000003</v>
      </c>
      <c r="R91" s="13">
        <f t="shared" si="17"/>
        <v>1.1400000000000023</v>
      </c>
      <c r="S91" s="14">
        <f t="shared" si="14"/>
        <v>0.91200000000000192</v>
      </c>
      <c r="U91" s="107">
        <f t="shared" si="15"/>
        <v>14</v>
      </c>
      <c r="V91" s="56">
        <f t="shared" si="16"/>
        <v>49.14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18</v>
      </c>
      <c r="E92" s="301">
        <v>60</v>
      </c>
      <c r="F92" s="85">
        <f t="shared" si="9"/>
        <v>78</v>
      </c>
      <c r="G92" s="316">
        <v>61</v>
      </c>
      <c r="H92" s="176"/>
      <c r="I92" s="318">
        <f t="shared" si="10"/>
        <v>17</v>
      </c>
      <c r="J92" s="12">
        <v>3.4</v>
      </c>
      <c r="K92" s="152">
        <f t="shared" si="11"/>
        <v>57.8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57.8</v>
      </c>
      <c r="R92" s="13">
        <f t="shared" si="17"/>
        <v>2.8899999999999988</v>
      </c>
      <c r="S92" s="14">
        <f t="shared" si="14"/>
        <v>2.3119999999999989</v>
      </c>
      <c r="U92" s="107">
        <f t="shared" si="15"/>
        <v>61</v>
      </c>
      <c r="V92" s="56">
        <f t="shared" si="16"/>
        <v>197.03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/>
      <c r="E93" s="301">
        <v>10</v>
      </c>
      <c r="F93" s="85">
        <f t="shared" si="9"/>
        <v>10</v>
      </c>
      <c r="G93" s="316">
        <v>10</v>
      </c>
      <c r="H93" s="176"/>
      <c r="I93" s="318">
        <f t="shared" si="10"/>
        <v>0</v>
      </c>
      <c r="J93" s="12">
        <v>3.4</v>
      </c>
      <c r="K93" s="152">
        <f t="shared" si="11"/>
        <v>0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0</v>
      </c>
      <c r="R93" s="13">
        <f t="shared" si="17"/>
        <v>0</v>
      </c>
      <c r="S93" s="14">
        <f t="shared" si="14"/>
        <v>0</v>
      </c>
      <c r="U93" s="107">
        <f t="shared" si="15"/>
        <v>10</v>
      </c>
      <c r="V93" s="56">
        <f t="shared" si="16"/>
        <v>32.200000000000003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37</v>
      </c>
      <c r="E94" s="301">
        <v>20</v>
      </c>
      <c r="F94" s="85">
        <f t="shared" si="9"/>
        <v>57</v>
      </c>
      <c r="G94" s="316">
        <v>49</v>
      </c>
      <c r="H94" s="176"/>
      <c r="I94" s="318">
        <f t="shared" si="10"/>
        <v>8</v>
      </c>
      <c r="J94" s="12">
        <v>3.2</v>
      </c>
      <c r="K94" s="152">
        <f t="shared" si="11"/>
        <v>25.6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25.6</v>
      </c>
      <c r="R94" s="13">
        <f t="shared" si="17"/>
        <v>1.2800000000000011</v>
      </c>
      <c r="S94" s="14">
        <f t="shared" si="14"/>
        <v>1.0240000000000009</v>
      </c>
      <c r="U94" s="107">
        <f t="shared" si="15"/>
        <v>49</v>
      </c>
      <c r="V94" s="56">
        <f t="shared" si="16"/>
        <v>148.96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7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11</v>
      </c>
      <c r="E100" s="301"/>
      <c r="F100" s="85">
        <f t="shared" si="9"/>
        <v>11</v>
      </c>
      <c r="G100" s="316">
        <v>10</v>
      </c>
      <c r="H100" s="176"/>
      <c r="I100" s="318">
        <f t="shared" si="10"/>
        <v>1</v>
      </c>
      <c r="J100" s="12">
        <v>0.2</v>
      </c>
      <c r="K100" s="152">
        <f t="shared" si="11"/>
        <v>0.2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0.2</v>
      </c>
      <c r="R100" s="13">
        <f t="shared" si="17"/>
        <v>0.11100000000000002</v>
      </c>
      <c r="S100" s="14">
        <f t="shared" si="14"/>
        <v>8.8800000000000018E-2</v>
      </c>
      <c r="U100" s="107">
        <f t="shared" si="15"/>
        <v>10</v>
      </c>
      <c r="V100" s="56">
        <f t="shared" si="16"/>
        <v>0.8899999999999999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52</v>
      </c>
      <c r="E101" s="301"/>
      <c r="F101" s="85">
        <f t="shared" si="9"/>
        <v>52</v>
      </c>
      <c r="G101" s="316">
        <v>52</v>
      </c>
      <c r="H101" s="176"/>
      <c r="I101" s="318">
        <f t="shared" si="10"/>
        <v>0</v>
      </c>
      <c r="J101" s="12">
        <v>0.5</v>
      </c>
      <c r="K101" s="152">
        <f t="shared" si="11"/>
        <v>0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</v>
      </c>
      <c r="R101" s="13">
        <f t="shared" si="17"/>
        <v>0</v>
      </c>
      <c r="S101" s="14">
        <f t="shared" si="14"/>
        <v>0</v>
      </c>
      <c r="U101" s="107">
        <f t="shared" si="15"/>
        <v>52</v>
      </c>
      <c r="V101" s="56">
        <f t="shared" si="16"/>
        <v>8.84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46</v>
      </c>
      <c r="E102" s="301"/>
      <c r="F102" s="85">
        <f t="shared" si="9"/>
        <v>46</v>
      </c>
      <c r="G102" s="316">
        <v>46</v>
      </c>
      <c r="H102" s="176"/>
      <c r="I102" s="318">
        <f t="shared" si="10"/>
        <v>0</v>
      </c>
      <c r="J102" s="12">
        <v>0.1</v>
      </c>
      <c r="K102" s="152">
        <f t="shared" si="11"/>
        <v>0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</v>
      </c>
      <c r="R102" s="13">
        <f t="shared" si="17"/>
        <v>0</v>
      </c>
      <c r="S102" s="14">
        <f t="shared" si="14"/>
        <v>0</v>
      </c>
      <c r="U102" s="107">
        <f t="shared" si="15"/>
        <v>46</v>
      </c>
      <c r="V102" s="56">
        <f t="shared" si="16"/>
        <v>1.84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1835.3</v>
      </c>
      <c r="E107" s="82"/>
      <c r="F107" s="90"/>
      <c r="G107" s="90">
        <f>SUM(G65:G105)</f>
        <v>2937.8</v>
      </c>
      <c r="H107" s="82"/>
      <c r="I107" s="82"/>
      <c r="J107" s="21" t="s">
        <v>124</v>
      </c>
      <c r="K107" s="157">
        <f>SUM(K65:K105)</f>
        <v>200.41428571428571</v>
      </c>
      <c r="L107" s="116"/>
      <c r="M107" s="41"/>
      <c r="N107" s="41"/>
      <c r="O107" s="122"/>
      <c r="P107" s="21" t="s">
        <v>3</v>
      </c>
      <c r="Q107" s="24">
        <f>SUM(Q65:Q105)</f>
        <v>200.41428571428571</v>
      </c>
      <c r="R107" s="30">
        <f>SUM(R65:R105)</f>
        <v>37.22991428571428</v>
      </c>
      <c r="S107" s="24">
        <f>SUM(S65:S105)</f>
        <v>29.783931428571425</v>
      </c>
      <c r="U107" s="105" t="s">
        <v>146</v>
      </c>
      <c r="V107" s="58">
        <f>SUM(V65:V105)</f>
        <v>879.8280000000002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87" t="s">
        <v>0</v>
      </c>
      <c r="C115" s="487" t="s">
        <v>2</v>
      </c>
      <c r="D115" s="487" t="s">
        <v>1</v>
      </c>
      <c r="E115" s="487" t="s">
        <v>15</v>
      </c>
      <c r="F115" s="487" t="s">
        <v>14</v>
      </c>
      <c r="G115" s="487" t="s">
        <v>87</v>
      </c>
      <c r="H115" s="72"/>
      <c r="I115" s="487" t="s">
        <v>13</v>
      </c>
      <c r="J115" s="487" t="s">
        <v>18</v>
      </c>
      <c r="K115" s="487" t="s">
        <v>19</v>
      </c>
      <c r="L115" s="119"/>
      <c r="O115" s="511" t="s">
        <v>16</v>
      </c>
      <c r="P115" s="508" t="s">
        <v>17</v>
      </c>
      <c r="Q115" s="509" t="s">
        <v>9</v>
      </c>
      <c r="R115" s="517" t="s">
        <v>11</v>
      </c>
      <c r="S115" s="510" t="s">
        <v>12</v>
      </c>
      <c r="U115" s="485" t="s">
        <v>144</v>
      </c>
      <c r="V115" s="486" t="s">
        <v>145</v>
      </c>
    </row>
    <row r="116" spans="1:22" s="1" customFormat="1" ht="16.350000000000001" customHeight="1" thickTop="1" thickBot="1" x14ac:dyDescent="0.3">
      <c r="A116" s="8"/>
      <c r="B116" s="488"/>
      <c r="C116" s="488"/>
      <c r="D116" s="488"/>
      <c r="E116" s="488"/>
      <c r="F116" s="488"/>
      <c r="G116" s="488"/>
      <c r="H116" s="72"/>
      <c r="I116" s="488"/>
      <c r="J116" s="488"/>
      <c r="K116" s="488"/>
      <c r="L116" s="119"/>
      <c r="O116" s="498"/>
      <c r="P116" s="488"/>
      <c r="Q116" s="503"/>
      <c r="R116" s="496"/>
      <c r="S116" s="490"/>
      <c r="U116" s="485"/>
      <c r="V116" s="486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23</v>
      </c>
      <c r="E118" s="301"/>
      <c r="F118" s="94">
        <f t="shared" ref="F118:F142" si="18">D118+E118</f>
        <v>23</v>
      </c>
      <c r="G118" s="313">
        <v>19</v>
      </c>
      <c r="H118" s="176"/>
      <c r="I118" s="318">
        <f t="shared" ref="I118:I142" si="19">D118+E118-G118</f>
        <v>4</v>
      </c>
      <c r="J118" s="12">
        <v>0.6</v>
      </c>
      <c r="K118" s="152">
        <f t="shared" ref="K118:K142" si="20">I118*J118</f>
        <v>2.4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2.4</v>
      </c>
      <c r="R118" s="13">
        <f>(P118-O118)*I118</f>
        <v>1.1599999999999999</v>
      </c>
      <c r="S118" s="14">
        <f t="shared" ref="S118:S142" si="23">R118*0.8</f>
        <v>0.92799999999999994</v>
      </c>
      <c r="U118" s="107">
        <f t="shared" ref="U118:U143" si="24">G118</f>
        <v>19</v>
      </c>
      <c r="V118" s="56">
        <f t="shared" ref="V118:V143" si="25">U118*O118</f>
        <v>5.89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25</v>
      </c>
      <c r="E119" s="301"/>
      <c r="F119" s="94">
        <f t="shared" si="18"/>
        <v>25</v>
      </c>
      <c r="G119" s="313">
        <v>25</v>
      </c>
      <c r="H119" s="176"/>
      <c r="I119" s="318">
        <f t="shared" si="19"/>
        <v>0</v>
      </c>
      <c r="J119" s="12">
        <v>0.6</v>
      </c>
      <c r="K119" s="152">
        <f t="shared" si="20"/>
        <v>0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</v>
      </c>
      <c r="R119" s="13">
        <f t="shared" ref="R119:R142" si="26">(P119-O119)*I119</f>
        <v>0</v>
      </c>
      <c r="S119" s="14">
        <f t="shared" si="23"/>
        <v>0</v>
      </c>
      <c r="U119" s="107">
        <f t="shared" si="24"/>
        <v>25</v>
      </c>
      <c r="V119" s="56">
        <f t="shared" si="25"/>
        <v>7.0000000000000009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5</v>
      </c>
      <c r="E120" s="301"/>
      <c r="F120" s="94">
        <f t="shared" si="18"/>
        <v>5</v>
      </c>
      <c r="G120" s="313">
        <v>5</v>
      </c>
      <c r="H120" s="176"/>
      <c r="I120" s="318">
        <f t="shared" si="19"/>
        <v>0</v>
      </c>
      <c r="J120" s="12">
        <v>1.8</v>
      </c>
      <c r="K120" s="152">
        <f t="shared" si="20"/>
        <v>0</v>
      </c>
      <c r="L120" s="114" t="s">
        <v>136</v>
      </c>
      <c r="O120" s="126">
        <v>0.9</v>
      </c>
      <c r="P120" s="52">
        <f t="shared" si="21"/>
        <v>1.8</v>
      </c>
      <c r="Q120" s="27">
        <f t="shared" si="22"/>
        <v>0</v>
      </c>
      <c r="R120" s="13">
        <f t="shared" si="26"/>
        <v>0</v>
      </c>
      <c r="S120" s="14">
        <f t="shared" si="23"/>
        <v>0</v>
      </c>
      <c r="U120" s="107">
        <f t="shared" si="24"/>
        <v>5</v>
      </c>
      <c r="V120" s="56">
        <f t="shared" si="25"/>
        <v>4.5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15</v>
      </c>
      <c r="E121" s="301"/>
      <c r="F121" s="94">
        <f t="shared" si="18"/>
        <v>15</v>
      </c>
      <c r="G121" s="313">
        <v>15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15</v>
      </c>
      <c r="V121" s="56">
        <f t="shared" si="25"/>
        <v>4.8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7</v>
      </c>
      <c r="E122" s="301">
        <v>10</v>
      </c>
      <c r="F122" s="94">
        <f t="shared" si="18"/>
        <v>17</v>
      </c>
      <c r="G122" s="313">
        <v>14</v>
      </c>
      <c r="H122" s="176"/>
      <c r="I122" s="318">
        <f t="shared" si="19"/>
        <v>3</v>
      </c>
      <c r="J122" s="12">
        <v>0.6</v>
      </c>
      <c r="K122" s="152">
        <f t="shared" si="20"/>
        <v>1.7999999999999998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1.7999999999999998</v>
      </c>
      <c r="R122" s="13">
        <f t="shared" si="26"/>
        <v>1.02</v>
      </c>
      <c r="S122" s="14">
        <f t="shared" si="23"/>
        <v>0.81600000000000006</v>
      </c>
      <c r="U122" s="107">
        <f t="shared" si="24"/>
        <v>14</v>
      </c>
      <c r="V122" s="56">
        <f t="shared" si="25"/>
        <v>3.64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13</v>
      </c>
      <c r="E123" s="301"/>
      <c r="F123" s="94">
        <f t="shared" si="18"/>
        <v>13</v>
      </c>
      <c r="G123" s="313">
        <v>12</v>
      </c>
      <c r="H123" s="176"/>
      <c r="I123" s="318">
        <f t="shared" si="19"/>
        <v>1</v>
      </c>
      <c r="J123" s="12">
        <v>0.6</v>
      </c>
      <c r="K123" s="152">
        <f t="shared" si="20"/>
        <v>0.6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0.6</v>
      </c>
      <c r="R123" s="13">
        <f t="shared" si="26"/>
        <v>0.19999999999999996</v>
      </c>
      <c r="S123" s="14">
        <f t="shared" si="23"/>
        <v>0.15999999999999998</v>
      </c>
      <c r="U123" s="107">
        <f t="shared" si="24"/>
        <v>12</v>
      </c>
      <c r="V123" s="56">
        <f t="shared" si="25"/>
        <v>4.8000000000000007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8"/>
        <v>0</v>
      </c>
      <c r="G124" s="313"/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0</v>
      </c>
      <c r="V124" s="56">
        <f t="shared" si="25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17</v>
      </c>
      <c r="E125" s="301"/>
      <c r="F125" s="94">
        <f t="shared" si="18"/>
        <v>17</v>
      </c>
      <c r="G125" s="313">
        <v>17</v>
      </c>
      <c r="H125" s="176"/>
      <c r="I125" s="318">
        <f t="shared" si="19"/>
        <v>0</v>
      </c>
      <c r="J125" s="12">
        <v>0.6</v>
      </c>
      <c r="K125" s="152">
        <f t="shared" si="20"/>
        <v>0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</v>
      </c>
      <c r="R125" s="13">
        <f t="shared" si="26"/>
        <v>0</v>
      </c>
      <c r="S125" s="14">
        <f t="shared" si="23"/>
        <v>0</v>
      </c>
      <c r="U125" s="107">
        <f t="shared" si="24"/>
        <v>17</v>
      </c>
      <c r="V125" s="56">
        <f t="shared" si="25"/>
        <v>6.29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123</v>
      </c>
      <c r="E126" s="301"/>
      <c r="F126" s="94">
        <f t="shared" si="18"/>
        <v>123</v>
      </c>
      <c r="G126" s="313">
        <v>123</v>
      </c>
      <c r="H126" s="176"/>
      <c r="I126" s="318">
        <f t="shared" si="19"/>
        <v>0</v>
      </c>
      <c r="J126" s="12">
        <v>0.3</v>
      </c>
      <c r="K126" s="152">
        <f t="shared" si="20"/>
        <v>0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</v>
      </c>
      <c r="R126" s="13">
        <f t="shared" si="26"/>
        <v>0</v>
      </c>
      <c r="S126" s="14">
        <f t="shared" si="23"/>
        <v>0</v>
      </c>
      <c r="U126" s="107">
        <f t="shared" si="24"/>
        <v>123</v>
      </c>
      <c r="V126" s="56">
        <f t="shared" si="25"/>
        <v>12.3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24</v>
      </c>
      <c r="E127" s="301">
        <v>24</v>
      </c>
      <c r="F127" s="94">
        <f t="shared" si="18"/>
        <v>48</v>
      </c>
      <c r="G127" s="313">
        <v>39</v>
      </c>
      <c r="H127" s="176"/>
      <c r="I127" s="318">
        <f t="shared" si="19"/>
        <v>9</v>
      </c>
      <c r="J127" s="12">
        <v>1</v>
      </c>
      <c r="K127" s="152">
        <f t="shared" si="20"/>
        <v>9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9</v>
      </c>
      <c r="R127" s="13">
        <f t="shared" si="26"/>
        <v>5.2200000000000006</v>
      </c>
      <c r="S127" s="14">
        <f t="shared" si="23"/>
        <v>4.176000000000001</v>
      </c>
      <c r="U127" s="107">
        <f t="shared" si="24"/>
        <v>39</v>
      </c>
      <c r="V127" s="56">
        <f t="shared" si="25"/>
        <v>16.38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9</v>
      </c>
      <c r="E128" s="301"/>
      <c r="F128" s="94">
        <f t="shared" si="18"/>
        <v>9</v>
      </c>
      <c r="G128" s="313">
        <v>9</v>
      </c>
      <c r="H128" s="176"/>
      <c r="I128" s="318">
        <f t="shared" si="19"/>
        <v>0</v>
      </c>
      <c r="J128" s="12">
        <v>3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3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9</v>
      </c>
      <c r="V128" s="56">
        <f t="shared" si="25"/>
        <v>14.580000000000002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2</v>
      </c>
      <c r="E129" s="301">
        <v>5</v>
      </c>
      <c r="F129" s="94">
        <f t="shared" si="18"/>
        <v>7</v>
      </c>
      <c r="G129" s="313">
        <v>7</v>
      </c>
      <c r="H129" s="176"/>
      <c r="I129" s="318">
        <f t="shared" si="19"/>
        <v>0</v>
      </c>
      <c r="J129" s="12">
        <v>1.5</v>
      </c>
      <c r="K129" s="152">
        <f t="shared" si="20"/>
        <v>0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0</v>
      </c>
      <c r="R129" s="13">
        <f t="shared" si="26"/>
        <v>0</v>
      </c>
      <c r="S129" s="14">
        <f t="shared" si="23"/>
        <v>0</v>
      </c>
      <c r="U129" s="107">
        <f t="shared" si="24"/>
        <v>7</v>
      </c>
      <c r="V129" s="56">
        <f t="shared" si="25"/>
        <v>5.1099999999999994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28</v>
      </c>
      <c r="E130" s="301"/>
      <c r="F130" s="94">
        <f t="shared" si="18"/>
        <v>28</v>
      </c>
      <c r="G130" s="313">
        <v>28</v>
      </c>
      <c r="H130" s="176"/>
      <c r="I130" s="318">
        <f t="shared" si="19"/>
        <v>0</v>
      </c>
      <c r="J130" s="12">
        <v>0.5</v>
      </c>
      <c r="K130" s="152">
        <f t="shared" si="20"/>
        <v>0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0</v>
      </c>
      <c r="R130" s="13">
        <f t="shared" si="26"/>
        <v>0</v>
      </c>
      <c r="S130" s="14">
        <f t="shared" si="23"/>
        <v>0</v>
      </c>
      <c r="U130" s="107">
        <f t="shared" si="24"/>
        <v>28</v>
      </c>
      <c r="V130" s="56">
        <f t="shared" si="25"/>
        <v>6.44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74</v>
      </c>
      <c r="E132" s="301"/>
      <c r="F132" s="94">
        <f t="shared" si="18"/>
        <v>74</v>
      </c>
      <c r="G132" s="313">
        <v>71</v>
      </c>
      <c r="H132" s="176"/>
      <c r="I132" s="318">
        <f t="shared" si="19"/>
        <v>3</v>
      </c>
      <c r="J132" s="12">
        <v>0.6</v>
      </c>
      <c r="K132" s="152">
        <f t="shared" si="20"/>
        <v>1.7999999999999998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1.7999999999999998</v>
      </c>
      <c r="R132" s="13">
        <f t="shared" si="26"/>
        <v>0.89999999999999991</v>
      </c>
      <c r="S132" s="14">
        <f t="shared" si="23"/>
        <v>0.72</v>
      </c>
      <c r="U132" s="107">
        <f t="shared" si="24"/>
        <v>71</v>
      </c>
      <c r="V132" s="56">
        <f t="shared" si="25"/>
        <v>21.3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56</v>
      </c>
      <c r="E133" s="301"/>
      <c r="F133" s="94">
        <f t="shared" si="18"/>
        <v>56</v>
      </c>
      <c r="G133" s="313">
        <v>45</v>
      </c>
      <c r="H133" s="176"/>
      <c r="I133" s="318">
        <f t="shared" si="19"/>
        <v>11</v>
      </c>
      <c r="J133" s="12">
        <v>0.1</v>
      </c>
      <c r="K133" s="152">
        <f t="shared" si="20"/>
        <v>1.1000000000000001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1.1000000000000001</v>
      </c>
      <c r="R133" s="13">
        <f t="shared" si="26"/>
        <v>0.52800000000000014</v>
      </c>
      <c r="S133" s="14">
        <f t="shared" si="23"/>
        <v>0.42240000000000011</v>
      </c>
      <c r="U133" s="107">
        <f t="shared" si="24"/>
        <v>45</v>
      </c>
      <c r="V133" s="56">
        <f t="shared" si="25"/>
        <v>2.34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7</v>
      </c>
      <c r="E134" s="301">
        <v>60</v>
      </c>
      <c r="F134" s="94">
        <f t="shared" si="18"/>
        <v>67</v>
      </c>
      <c r="G134" s="313">
        <v>64</v>
      </c>
      <c r="H134" s="176"/>
      <c r="I134" s="318">
        <f t="shared" si="19"/>
        <v>3</v>
      </c>
      <c r="J134" s="12">
        <v>0.6</v>
      </c>
      <c r="K134" s="152">
        <f t="shared" si="20"/>
        <v>1.7999999999999998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1.7999999999999998</v>
      </c>
      <c r="R134" s="13">
        <f t="shared" si="26"/>
        <v>0.69</v>
      </c>
      <c r="S134" s="14">
        <f t="shared" si="23"/>
        <v>0.55199999999999994</v>
      </c>
      <c r="U134" s="107">
        <f t="shared" si="24"/>
        <v>64</v>
      </c>
      <c r="V134" s="56">
        <f t="shared" si="25"/>
        <v>23.68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45</v>
      </c>
      <c r="E136" s="304"/>
      <c r="F136" s="94">
        <f t="shared" si="18"/>
        <v>45</v>
      </c>
      <c r="G136" s="313">
        <v>45</v>
      </c>
      <c r="H136" s="95"/>
      <c r="I136" s="318">
        <f t="shared" si="19"/>
        <v>0</v>
      </c>
      <c r="J136" s="12">
        <v>0.7</v>
      </c>
      <c r="K136" s="152">
        <f t="shared" si="20"/>
        <v>0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</v>
      </c>
      <c r="R136" s="13">
        <f t="shared" si="26"/>
        <v>0</v>
      </c>
      <c r="S136" s="14">
        <f t="shared" si="23"/>
        <v>0</v>
      </c>
      <c r="U136" s="107">
        <f t="shared" si="24"/>
        <v>45</v>
      </c>
      <c r="V136" s="56">
        <f t="shared" si="25"/>
        <v>13.5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489</v>
      </c>
      <c r="G144" s="69">
        <f>SUM(G117:G142)</f>
        <v>554</v>
      </c>
      <c r="J144" s="3" t="s">
        <v>3</v>
      </c>
      <c r="K144" s="157">
        <f>SUM(K117:K142)</f>
        <v>18.5</v>
      </c>
      <c r="P144" s="129" t="s">
        <v>3</v>
      </c>
      <c r="Q144" s="31">
        <f>SUM(Q117:Q142)</f>
        <v>18.5</v>
      </c>
      <c r="R144" s="24">
        <f>SUM(R117:R142)</f>
        <v>9.718</v>
      </c>
      <c r="S144" s="25">
        <f>SUM(S117:S142)</f>
        <v>7.7744</v>
      </c>
      <c r="U144" s="110" t="s">
        <v>146</v>
      </c>
      <c r="V144" s="60">
        <f>SUM(V117:V142)</f>
        <v>160.14999999999998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506" t="s">
        <v>6</v>
      </c>
      <c r="E147" s="507"/>
      <c r="F147" s="180">
        <v>10</v>
      </c>
      <c r="G147" s="62"/>
      <c r="H147" s="64"/>
      <c r="I147" s="186" t="s">
        <v>4</v>
      </c>
      <c r="J147" s="182">
        <f>K55</f>
        <v>389.78000000000009</v>
      </c>
      <c r="K147" s="40"/>
      <c r="N147" s="41"/>
      <c r="O147" s="127"/>
      <c r="P147" s="133" t="s">
        <v>126</v>
      </c>
      <c r="Q147" s="32">
        <f>Q55</f>
        <v>389.78000000000009</v>
      </c>
      <c r="R147" s="32">
        <f>R55</f>
        <v>202.506</v>
      </c>
      <c r="S147" s="32">
        <f>S55</f>
        <v>162.00480000000002</v>
      </c>
      <c r="U147" s="112" t="s">
        <v>4</v>
      </c>
      <c r="V147" s="60">
        <f>V55</f>
        <v>1947.7872</v>
      </c>
    </row>
    <row r="148" spans="1:23" ht="18" customHeight="1" thickTop="1" thickBot="1" x14ac:dyDescent="0.3">
      <c r="D148" s="506" t="s">
        <v>7</v>
      </c>
      <c r="E148" s="507"/>
      <c r="F148" s="181"/>
      <c r="G148" s="62"/>
      <c r="H148" s="64"/>
      <c r="I148" s="186" t="s">
        <v>5</v>
      </c>
      <c r="J148" s="182">
        <f>K107</f>
        <v>200.41428571428571</v>
      </c>
      <c r="K148" s="40"/>
      <c r="N148" s="41"/>
      <c r="O148" s="127"/>
      <c r="P148" s="134" t="s">
        <v>127</v>
      </c>
      <c r="Q148" s="33">
        <f>Q107</f>
        <v>200.41428571428571</v>
      </c>
      <c r="R148" s="33">
        <f>R107</f>
        <v>37.22991428571428</v>
      </c>
      <c r="S148" s="33">
        <f>S107</f>
        <v>29.783931428571425</v>
      </c>
      <c r="U148" s="112" t="s">
        <v>5</v>
      </c>
      <c r="V148" s="60">
        <f>V107</f>
        <v>879.8280000000002</v>
      </c>
    </row>
    <row r="149" spans="1:23" ht="18" customHeight="1" thickTop="1" thickBot="1" x14ac:dyDescent="0.3">
      <c r="D149" s="506" t="s">
        <v>8</v>
      </c>
      <c r="E149" s="507"/>
      <c r="F149" s="181">
        <v>52.5</v>
      </c>
      <c r="G149" s="62"/>
      <c r="H149" s="64"/>
      <c r="I149" s="186" t="s">
        <v>123</v>
      </c>
      <c r="J149" s="182">
        <f>K144</f>
        <v>18.5</v>
      </c>
      <c r="K149" s="40"/>
      <c r="N149" s="41"/>
      <c r="O149" s="127"/>
      <c r="P149" s="135" t="s">
        <v>128</v>
      </c>
      <c r="Q149" s="34">
        <f>Q144</f>
        <v>18.5</v>
      </c>
      <c r="R149" s="34">
        <f>R144</f>
        <v>9.718</v>
      </c>
      <c r="S149" s="34">
        <f>S144</f>
        <v>7.7744</v>
      </c>
      <c r="U149" s="112" t="s">
        <v>123</v>
      </c>
      <c r="V149" s="60">
        <f>V144</f>
        <v>160.14999999999998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62.5</v>
      </c>
      <c r="G151" s="62"/>
      <c r="H151" s="64"/>
      <c r="I151" s="101" t="s">
        <v>125</v>
      </c>
      <c r="J151" s="183">
        <f>SUM(J147:J149)</f>
        <v>608.6942857142858</v>
      </c>
      <c r="K151" s="40"/>
      <c r="N151" s="28"/>
      <c r="O151" s="128"/>
      <c r="P151" s="136" t="s">
        <v>125</v>
      </c>
      <c r="Q151" s="35">
        <f>SUM(Q147:Q149)</f>
        <v>608.6942857142858</v>
      </c>
      <c r="R151" s="35">
        <f>SUM(R147:R149)</f>
        <v>249.45391428571426</v>
      </c>
      <c r="S151" s="36">
        <f>SUM(S147:S149)</f>
        <v>199.56313142857147</v>
      </c>
      <c r="U151" s="113" t="s">
        <v>125</v>
      </c>
      <c r="V151" s="60">
        <f>SUM(V147:V149)</f>
        <v>2987.7652000000003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546.1942857142858</v>
      </c>
      <c r="R153" s="132">
        <f>R151-G151</f>
        <v>249.45391428571426</v>
      </c>
      <c r="S153" s="132">
        <f>S151-H151</f>
        <v>199.56313142857147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546.1942857142858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512">
        <v>546</v>
      </c>
      <c r="E156" s="513"/>
      <c r="F156" s="104"/>
      <c r="G156" s="105"/>
    </row>
    <row r="157" spans="1:23" ht="17.100000000000001" customHeight="1" thickTop="1" thickBot="1" x14ac:dyDescent="0.3">
      <c r="C157" s="66"/>
      <c r="D157" s="514"/>
      <c r="E157" s="514"/>
    </row>
    <row r="158" spans="1:23" ht="17.100000000000001" customHeight="1" thickTop="1" thickBot="1" x14ac:dyDescent="0.3">
      <c r="C158" s="66" t="s">
        <v>132</v>
      </c>
      <c r="D158" s="515">
        <f>D156-J154</f>
        <v>-0.19428571428579744</v>
      </c>
      <c r="E158" s="516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B11:B12"/>
    <mergeCell ref="C11:C12"/>
    <mergeCell ref="D11:D12"/>
    <mergeCell ref="E11:E12"/>
    <mergeCell ref="F11:F12"/>
    <mergeCell ref="G1:I1"/>
    <mergeCell ref="O1:R1"/>
    <mergeCell ref="P2:Q2"/>
    <mergeCell ref="H5:J5"/>
    <mergeCell ref="H7:I7"/>
    <mergeCell ref="U11:U12"/>
    <mergeCell ref="V11:V12"/>
    <mergeCell ref="G11:G12"/>
    <mergeCell ref="I11:I12"/>
    <mergeCell ref="J11:J12"/>
    <mergeCell ref="K11:K12"/>
    <mergeCell ref="L11:L12"/>
    <mergeCell ref="O11:O12"/>
    <mergeCell ref="G63:G64"/>
    <mergeCell ref="P11:P12"/>
    <mergeCell ref="Q11:Q12"/>
    <mergeCell ref="R11:R12"/>
    <mergeCell ref="S11:S12"/>
    <mergeCell ref="R63:R64"/>
    <mergeCell ref="S63:S64"/>
    <mergeCell ref="B63:B64"/>
    <mergeCell ref="C63:C64"/>
    <mergeCell ref="D63:D64"/>
    <mergeCell ref="E63:E64"/>
    <mergeCell ref="F63:F64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D149:E149"/>
    <mergeCell ref="D156:E156"/>
    <mergeCell ref="D157:E157"/>
    <mergeCell ref="D158:E158"/>
    <mergeCell ref="R115:R116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12" priority="4" operator="greaterThan">
      <formula>0.0001</formula>
    </cfRule>
    <cfRule type="cellIs" dxfId="11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10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9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800-000000000000}">
      <formula1>$N$1:$N$4</formula1>
    </dataValidation>
    <dataValidation type="list" allowBlank="1" sqref="H2:J2" xr:uid="{00000000-0002-0000-08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CBB9959-86DF-4DA2-8A9D-C906B58942F2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</vt:i4>
      </vt:variant>
    </vt:vector>
  </HeadingPairs>
  <TitlesOfParts>
    <vt:vector size="12" baseType="lpstr">
      <vt:lpstr>Menu</vt:lpstr>
      <vt:lpstr>Originál</vt:lpstr>
      <vt:lpstr>Tlač</vt:lpstr>
      <vt:lpstr>Sumár </vt:lpstr>
      <vt:lpstr>Inventár</vt:lpstr>
      <vt:lpstr>Sklad</vt:lpstr>
      <vt:lpstr>0</vt:lpstr>
      <vt:lpstr>1</vt:lpstr>
      <vt:lpstr>2</vt:lpstr>
      <vt:lpstr>3</vt:lpstr>
      <vt:lpstr>'Sumár '!Názvy_tlače</vt:lpstr>
      <vt:lpstr>Tlač!Oblasť_tlače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Lokšík</dc:creator>
  <cp:lastModifiedBy>Ľuboš Lokšík</cp:lastModifiedBy>
  <cp:lastPrinted>2019-08-25T18:29:37Z</cp:lastPrinted>
  <dcterms:created xsi:type="dcterms:W3CDTF">2016-11-15T12:45:07Z</dcterms:created>
  <dcterms:modified xsi:type="dcterms:W3CDTF">2019-08-25T18:34:00Z</dcterms:modified>
</cp:coreProperties>
</file>