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1946BE05-17AE-42A4-AA72-775D5741786A}" xr6:coauthVersionLast="37" xr6:coauthVersionMax="37" xr10:uidLastSave="{00000000-0000-0000-0000-000000000000}"/>
  <bookViews>
    <workbookView xWindow="120" yWindow="90" windowWidth="28695" windowHeight="12540" xr2:uid="{00000000-000D-0000-FFFF-FFFF00000000}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A1" i="1" l="1"/>
  <c r="D3" i="1" l="1"/>
  <c r="J5" i="1"/>
  <c r="J4" i="1" s="1"/>
  <c r="H8" i="1" s="1"/>
  <c r="J15" i="1"/>
  <c r="J14" i="1"/>
  <c r="J13" i="1"/>
  <c r="J12" i="1"/>
  <c r="J11" i="1"/>
  <c r="J10" i="1"/>
  <c r="J9" i="1"/>
  <c r="J8" i="1"/>
  <c r="J7" i="1"/>
  <c r="J6" i="1"/>
  <c r="J3" i="1"/>
  <c r="E4" i="1"/>
  <c r="E14" i="1"/>
  <c r="E13" i="1"/>
  <c r="E12" i="1"/>
  <c r="E11" i="1"/>
  <c r="E10" i="1"/>
  <c r="E9" i="1"/>
  <c r="E8" i="1"/>
  <c r="E7" i="1"/>
  <c r="E6" i="1"/>
  <c r="E5" i="1"/>
  <c r="E3" i="1"/>
  <c r="D14" i="1"/>
  <c r="H14" i="1" s="1"/>
  <c r="D13" i="1"/>
  <c r="H13" i="1" s="1"/>
  <c r="D12" i="1"/>
  <c r="D11" i="1"/>
  <c r="D10" i="1"/>
  <c r="D9" i="1"/>
  <c r="D8" i="1"/>
  <c r="D7" i="1"/>
  <c r="D6" i="1"/>
  <c r="D5" i="1"/>
  <c r="D4" i="1"/>
  <c r="H10" i="1" l="1"/>
  <c r="H11" i="1"/>
  <c r="H9" i="1"/>
  <c r="H12" i="1"/>
  <c r="H4" i="1"/>
  <c r="H5" i="1"/>
  <c r="H6" i="1"/>
  <c r="H7" i="1"/>
  <c r="H3" i="1"/>
  <c r="C6" i="1"/>
  <c r="C7" i="1"/>
  <c r="C9" i="1"/>
  <c r="C10" i="1"/>
  <c r="C8" i="1"/>
  <c r="C11" i="1"/>
  <c r="C4" i="1"/>
  <c r="C12" i="1"/>
  <c r="C14" i="1"/>
  <c r="C5" i="1"/>
  <c r="C13" i="1"/>
  <c r="C3" i="1"/>
</calcChain>
</file>

<file path=xl/sharedStrings.xml><?xml version="1.0" encoding="utf-8"?>
<sst xmlns="http://schemas.openxmlformats.org/spreadsheetml/2006/main" count="32" uniqueCount="19">
  <si>
    <t>Dní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</si>
  <si>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</si>
  <si>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</si>
  <si>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</si>
  <si>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</si>
  <si>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</si>
  <si>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</si>
  <si>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</si>
  <si>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</si>
  <si>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</si>
  <si>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</si>
  <si>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</si>
  <si>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</si>
  <si>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začátek</t>
  </si>
  <si>
    <t>konec</t>
  </si>
  <si>
    <t>Teoreticky</t>
  </si>
  <si>
    <t>Aktuálně</t>
  </si>
  <si>
    <t>Šlo by, aby excel poznal, aktuální měsíc, vyplnil aktuální počet pracovních dní od začátku měsíce, do konkrétního měsíce( ted říjen) a vyplnil počet pracovních dní do předchozích měsíců ? Bez svátků</t>
  </si>
  <si>
    <t>Svátky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</si>
</sst>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V15"/>
  <sheetViews>
    <sheetView tabSelected="1" workbookViewId="0">
      <selection activeCell="H3" sqref="H3"/>
    </sheetView>
  </sheetViews>
  <sheetFormatPr defaultRowHeight="15" x14ac:dyDescent="0.25"/>
  <cols>
    <col min="1" max="1" width="12.28515625" customWidth="1"/>
    <col min="5" max="5" width="11.28515625" customWidth="1"/>
    <col min="7" max="7" width="10.140625" bestFit="1" customWidth="1"/>
    <col min="10" max="10" width="11.42578125" customWidth="1"/>
    <col min="19" max="19" width="24.140625" customWidth="1"/>
  </cols>
  <sheetData>
    <row r="1" spans="1:22" x14ac:dyDescent="0.25">
      <c r="A1" s="3">
        <f ca="1">TODAY()</f>
        <v>43400</v>
      </c>
      <c r="C1" s="7" t="s">
        <v>15</v>
      </c>
      <c r="D1" s="7"/>
      <c r="E1" s="7"/>
      <c r="H1" s="7" t="s">
        <v>16</v>
      </c>
      <c r="I1" s="7"/>
      <c r="J1" s="7"/>
      <c r="K1" s="8" t="s">
        <v>17</v>
      </c>
      <c r="L1" s="8"/>
      <c r="M1" s="8"/>
      <c r="N1" s="8"/>
      <c r="O1" s="8"/>
      <c r="P1" s="8"/>
      <c r="Q1" s="8"/>
      <c r="R1" s="8"/>
      <c r="S1" s="8"/>
    </row>
    <row r="2" spans="1:22" x14ac:dyDescent="0.25">
      <c r="C2" s="2" t="s">
        <v>0</v>
      </c>
      <c r="D2" s="2" t="s">
        <v>13</v>
      </c>
      <c r="E2" s="2" t="s">
        <v>14</v>
      </c>
      <c r="H2" s="2" t="s">
        <v>0</v>
      </c>
      <c r="I2" s="2"/>
      <c r="J2" s="2" t="s">
        <v>18</v>
      </c>
      <c r="K2" s="8"/>
      <c r="L2" s="8"/>
      <c r="M2" s="8"/>
      <c r="N2" s="8"/>
      <c r="O2" s="8"/>
      <c r="P2" s="8"/>
      <c r="Q2" s="8"/>
      <c r="R2" s="8"/>
      <c r="S2" s="8"/>
      <c r="T2" s="2"/>
      <c r="U2" s="2"/>
      <c r="V2" s="2"/>
    </row>
    <row r="3" spans="1:22" x14ac:dyDescent="0.25">
      <c r="B3" s="1" t="s">
        <v>1</v>
      </c>
      <c r="C3" s="4">
        <f ca="1">NETWORKDAYS(D3,E3,$J$3:$J$15)</f>
        <v>22</v>
      </c>
      <c r="D3" s="3">
        <f ca="1">DATE(YEAR($A$1),1,1)</f>
        <v>43101</v>
      </c>
      <c r="E3" s="3">
        <f ca="1">DATE(YEAR($A$1),1,31)</f>
        <v>43131</v>
      </c>
      <c r="G3" s="1" t="s">
        <v>1</v>
      </c>
      <c r="H3" s="5">
        <f ca="1">IF($A$1&gt;D3,NETWORKDAYS(D3,IF($A$1&gt;E3,E3,$A$1),$J$3:$J$15),"")</f>
        <v>22</v>
      </c>
      <c r="I3" s="3"/>
      <c r="J3" s="3">
        <f ca="1">DATE(YEAR($A$1),1,1)</f>
        <v>43101</v>
      </c>
      <c r="K3" s="8"/>
      <c r="L3" s="8"/>
      <c r="M3" s="8"/>
      <c r="N3" s="8"/>
      <c r="O3" s="8"/>
      <c r="P3" s="8"/>
      <c r="Q3" s="8"/>
      <c r="R3" s="8"/>
      <c r="S3" s="8"/>
    </row>
    <row r="4" spans="1:22" x14ac:dyDescent="0.25">
      <c r="B4" s="1" t="s">
        <v>2</v>
      </c>
      <c r="C4" s="6">
        <f t="shared" ref="C4:C14" ca="1" si="0">NETWORKDAYS(D4,E4,$J$3:$J$15)</f>
        <v>20</v>
      </c>
      <c r="D4" s="3">
        <f ca="1">DATE(YEAR($A$1),2,1)</f>
        <v>43132</v>
      </c>
      <c r="E4" s="3">
        <f ca="1">DATE(YEAR($A$1),3,1)-1</f>
        <v>43159</v>
      </c>
      <c r="G4" s="1" t="s">
        <v>2</v>
      </c>
      <c r="H4" s="5">
        <f t="shared" ref="H4:H14" ca="1" si="1">IF($A$1&gt;D4,NETWORKDAYS(D4,IF($A$1&gt;E4,E4,$A$1),$J$3:$J$15),"")</f>
        <v>20</v>
      </c>
      <c r="I4" s="3"/>
      <c r="J4" s="3">
        <f ca="1">J5-3</f>
        <v>43189</v>
      </c>
      <c r="K4" s="8"/>
      <c r="L4" s="8"/>
      <c r="M4" s="8"/>
      <c r="N4" s="8"/>
      <c r="O4" s="8"/>
      <c r="P4" s="8"/>
      <c r="Q4" s="8"/>
      <c r="R4" s="8"/>
      <c r="S4" s="8"/>
    </row>
    <row r="5" spans="1:22" x14ac:dyDescent="0.25">
      <c r="B5" s="1" t="s">
        <v>3</v>
      </c>
      <c r="C5" s="6">
        <f t="shared" ca="1" si="0"/>
        <v>21</v>
      </c>
      <c r="D5" s="3">
        <f ca="1">DATE(YEAR($A$1),3,1)</f>
        <v>43160</v>
      </c>
      <c r="E5" s="3">
        <f ca="1">DATE(YEAR($A$1),3,31)</f>
        <v>43190</v>
      </c>
      <c r="G5" s="1" t="s">
        <v>3</v>
      </c>
      <c r="H5" s="5">
        <f t="shared" ca="1" si="1"/>
        <v>21</v>
      </c>
      <c r="I5" s="3"/>
      <c r="J5" s="3">
        <f ca="1">DOLLAR(("4/"&amp;YEAR($A$1))/7+MOD(19*MOD(YEAR($A$1),19)-7,30)*14%,)*7-5</f>
        <v>43192</v>
      </c>
      <c r="K5" s="8"/>
      <c r="L5" s="8"/>
      <c r="M5" s="8"/>
      <c r="N5" s="8"/>
      <c r="O5" s="8"/>
      <c r="P5" s="8"/>
      <c r="Q5" s="8"/>
      <c r="R5" s="8"/>
      <c r="S5" s="8"/>
    </row>
    <row r="6" spans="1:22" x14ac:dyDescent="0.25">
      <c r="B6" s="1" t="s">
        <v>4</v>
      </c>
      <c r="C6" s="6">
        <f t="shared" ca="1" si="0"/>
        <v>20</v>
      </c>
      <c r="D6" s="3">
        <f ca="1">DATE(YEAR($A$1),4,1)</f>
        <v>43191</v>
      </c>
      <c r="E6" s="3">
        <f ca="1">DATE(YEAR($A$1),4,30)</f>
        <v>43220</v>
      </c>
      <c r="G6" s="1" t="s">
        <v>4</v>
      </c>
      <c r="H6" s="5">
        <f t="shared" ca="1" si="1"/>
        <v>20</v>
      </c>
      <c r="I6" s="3"/>
      <c r="J6" s="3">
        <f ca="1">DATE(YEAR($A$1),5,1)</f>
        <v>43221</v>
      </c>
      <c r="K6" s="8"/>
      <c r="L6" s="8"/>
      <c r="M6" s="8"/>
      <c r="N6" s="8"/>
      <c r="O6" s="8"/>
      <c r="P6" s="8"/>
      <c r="Q6" s="8"/>
      <c r="R6" s="8"/>
      <c r="S6" s="8"/>
    </row>
    <row r="7" spans="1:22" x14ac:dyDescent="0.25">
      <c r="B7" s="1" t="s">
        <v>5</v>
      </c>
      <c r="C7" s="6">
        <f t="shared" ca="1" si="0"/>
        <v>21</v>
      </c>
      <c r="D7" s="3">
        <f ca="1">DATE(YEAR($A$1),5,1)</f>
        <v>43221</v>
      </c>
      <c r="E7" s="3">
        <f ca="1">DATE(YEAR($A$1),5,31)</f>
        <v>43251</v>
      </c>
      <c r="G7" s="1" t="s">
        <v>5</v>
      </c>
      <c r="H7" s="5">
        <f t="shared" ca="1" si="1"/>
        <v>21</v>
      </c>
      <c r="I7" s="3"/>
      <c r="J7" s="3">
        <f ca="1">DATE(YEAR($A$1),5,8)</f>
        <v>43228</v>
      </c>
      <c r="K7" s="8"/>
      <c r="L7" s="8"/>
      <c r="M7" s="8"/>
      <c r="N7" s="8"/>
      <c r="O7" s="8"/>
      <c r="P7" s="8"/>
      <c r="Q7" s="8"/>
      <c r="R7" s="8"/>
      <c r="S7" s="8"/>
    </row>
    <row r="8" spans="1:22" x14ac:dyDescent="0.25">
      <c r="B8" s="1" t="s">
        <v>6</v>
      </c>
      <c r="C8" s="6">
        <f t="shared" ca="1" si="0"/>
        <v>21</v>
      </c>
      <c r="D8" s="3">
        <f ca="1">DATE(YEAR($A$1),6,1)</f>
        <v>43252</v>
      </c>
      <c r="E8" s="3">
        <f ca="1">DATE(YEAR($A$1),6,30)</f>
        <v>43281</v>
      </c>
      <c r="G8" s="1" t="s">
        <v>6</v>
      </c>
      <c r="H8" s="5">
        <f t="shared" ca="1" si="1"/>
        <v>21</v>
      </c>
      <c r="I8" s="3"/>
      <c r="J8" s="3">
        <f ca="1">DATE(YEAR($A$1),7,5)</f>
        <v>43286</v>
      </c>
      <c r="K8" s="8"/>
      <c r="L8" s="8"/>
      <c r="M8" s="8"/>
      <c r="N8" s="8"/>
      <c r="O8" s="8"/>
      <c r="P8" s="8"/>
      <c r="Q8" s="8"/>
      <c r="R8" s="8"/>
      <c r="S8" s="8"/>
    </row>
    <row r="9" spans="1:22" x14ac:dyDescent="0.25">
      <c r="B9" s="1" t="s">
        <v>7</v>
      </c>
      <c r="C9" s="6">
        <f t="shared" ca="1" si="0"/>
        <v>20</v>
      </c>
      <c r="D9" s="3">
        <f ca="1">DATE(YEAR($A$1),7,1)</f>
        <v>43282</v>
      </c>
      <c r="E9" s="3">
        <f ca="1">DATE(YEAR($A$1),7,31)</f>
        <v>43312</v>
      </c>
      <c r="G9" s="1" t="s">
        <v>7</v>
      </c>
      <c r="H9" s="5">
        <f t="shared" ca="1" si="1"/>
        <v>20</v>
      </c>
      <c r="I9" s="3"/>
      <c r="J9" s="3">
        <f ca="1">DATE(YEAR($A$1),7,6)</f>
        <v>43287</v>
      </c>
      <c r="K9" s="8"/>
      <c r="L9" s="8"/>
      <c r="M9" s="8"/>
      <c r="N9" s="8"/>
      <c r="O9" s="8"/>
      <c r="P9" s="8"/>
      <c r="Q9" s="8"/>
      <c r="R9" s="8"/>
      <c r="S9" s="8"/>
    </row>
    <row r="10" spans="1:22" x14ac:dyDescent="0.25">
      <c r="B10" s="1" t="s">
        <v>8</v>
      </c>
      <c r="C10" s="6">
        <f t="shared" ca="1" si="0"/>
        <v>23</v>
      </c>
      <c r="D10" s="3">
        <f ca="1">DATE(YEAR($A$1),8,1)</f>
        <v>43313</v>
      </c>
      <c r="E10" s="3">
        <f ca="1">DATE(YEAR($A$1),8,31)</f>
        <v>43343</v>
      </c>
      <c r="G10" s="1" t="s">
        <v>8</v>
      </c>
      <c r="H10" s="5">
        <f t="shared" ca="1" si="1"/>
        <v>23</v>
      </c>
      <c r="I10" s="3"/>
      <c r="J10" s="3">
        <f ca="1">DATE(YEAR($A$1),9,28)</f>
        <v>43371</v>
      </c>
      <c r="K10" s="8"/>
      <c r="L10" s="8"/>
      <c r="M10" s="8"/>
      <c r="N10" s="8"/>
      <c r="O10" s="8"/>
      <c r="P10" s="8"/>
      <c r="Q10" s="8"/>
      <c r="R10" s="8"/>
      <c r="S10" s="8"/>
    </row>
    <row r="11" spans="1:22" x14ac:dyDescent="0.25">
      <c r="B11" s="1" t="s">
        <v>9</v>
      </c>
      <c r="C11" s="6">
        <f t="shared" ca="1" si="0"/>
        <v>19</v>
      </c>
      <c r="D11" s="3">
        <f ca="1">DATE(YEAR($A$1),9,1)</f>
        <v>43344</v>
      </c>
      <c r="E11" s="3">
        <f ca="1">DATE(YEAR($A$1),9,30)</f>
        <v>43373</v>
      </c>
      <c r="G11" s="1" t="s">
        <v>9</v>
      </c>
      <c r="H11" s="5">
        <f t="shared" ca="1" si="1"/>
        <v>19</v>
      </c>
      <c r="I11" s="3"/>
      <c r="J11" s="3">
        <f ca="1">DATE(YEAR($A$1),10,28)</f>
        <v>43401</v>
      </c>
      <c r="K11" s="8"/>
      <c r="L11" s="8"/>
      <c r="M11" s="8"/>
      <c r="N11" s="8"/>
      <c r="O11" s="8"/>
      <c r="P11" s="8"/>
      <c r="Q11" s="8"/>
      <c r="R11" s="8"/>
      <c r="S11" s="8"/>
    </row>
    <row r="12" spans="1:22" x14ac:dyDescent="0.25">
      <c r="B12" s="1" t="s">
        <v>10</v>
      </c>
      <c r="C12" s="6">
        <f t="shared" ca="1" si="0"/>
        <v>23</v>
      </c>
      <c r="D12" s="3">
        <f ca="1">DATE(YEAR($A$1),10,1)</f>
        <v>43374</v>
      </c>
      <c r="E12" s="3">
        <f ca="1">DATE(YEAR($A$1),10,31)</f>
        <v>43404</v>
      </c>
      <c r="G12" s="1" t="s">
        <v>10</v>
      </c>
      <c r="H12" s="5">
        <f t="shared" ca="1" si="1"/>
        <v>20</v>
      </c>
      <c r="I12" s="3"/>
      <c r="J12" s="3">
        <f ca="1">DATE(YEAR($A$1),11,17)</f>
        <v>43421</v>
      </c>
      <c r="K12" s="8"/>
      <c r="L12" s="8"/>
      <c r="M12" s="8"/>
      <c r="N12" s="8"/>
      <c r="O12" s="8"/>
      <c r="P12" s="8"/>
      <c r="Q12" s="8"/>
      <c r="R12" s="8"/>
      <c r="S12" s="8"/>
    </row>
    <row r="13" spans="1:22" x14ac:dyDescent="0.25">
      <c r="B13" s="1" t="s">
        <v>11</v>
      </c>
      <c r="C13" s="6">
        <f t="shared" ca="1" si="0"/>
        <v>22</v>
      </c>
      <c r="D13" s="3">
        <f ca="1">DATE(YEAR($A$1),11,1)</f>
        <v>43405</v>
      </c>
      <c r="E13" s="3">
        <f ca="1">DATE(YEAR($A$1),11,30)</f>
        <v>43434</v>
      </c>
      <c r="G13" s="1" t="s">
        <v>11</v>
      </c>
      <c r="H13" s="5" t="str">
        <f t="shared" ca="1" si="1"/>
        <v/>
      </c>
      <c r="I13" s="3"/>
      <c r="J13" s="3">
        <f ca="1">DATE(YEAR($A$1),12,24)</f>
        <v>43458</v>
      </c>
      <c r="K13" s="8"/>
      <c r="L13" s="8"/>
      <c r="M13" s="8"/>
      <c r="N13" s="8"/>
      <c r="O13" s="8"/>
      <c r="P13" s="8"/>
      <c r="Q13" s="8"/>
      <c r="R13" s="8"/>
      <c r="S13" s="8"/>
    </row>
    <row r="14" spans="1:22" x14ac:dyDescent="0.25">
      <c r="B14" s="1" t="s">
        <v>12</v>
      </c>
      <c r="C14" s="6">
        <f t="shared" ca="1" si="0"/>
        <v>18</v>
      </c>
      <c r="D14" s="3">
        <f ca="1">DATE(YEAR($A$1),12,1)</f>
        <v>43435</v>
      </c>
      <c r="E14" s="3">
        <f ca="1">DATE(YEAR($A$1),12,31)</f>
        <v>43465</v>
      </c>
      <c r="G14" s="1" t="s">
        <v>12</v>
      </c>
      <c r="H14" s="5" t="str">
        <f t="shared" ca="1" si="1"/>
        <v/>
      </c>
      <c r="I14" s="3"/>
      <c r="J14" s="3">
        <f ca="1">DATE(YEAR($A$1),12,25)</f>
        <v>43459</v>
      </c>
      <c r="K14" s="8"/>
      <c r="L14" s="8"/>
      <c r="M14" s="8"/>
      <c r="N14" s="8"/>
      <c r="O14" s="8"/>
      <c r="P14" s="8"/>
      <c r="Q14" s="8"/>
      <c r="R14" s="8"/>
      <c r="S14" s="8"/>
    </row>
    <row r="15" spans="1:22" x14ac:dyDescent="0.25">
      <c r="J15" s="3">
        <f ca="1">DATE(YEAR($A$1),12,26)</f>
        <v>43460</v>
      </c>
      <c r="K15" s="8"/>
      <c r="L15" s="8"/>
      <c r="M15" s="8"/>
      <c r="N15" s="8"/>
      <c r="O15" s="8"/>
      <c r="P15" s="8"/>
      <c r="Q15" s="8"/>
      <c r="R15" s="8"/>
      <c r="S15" s="8"/>
    </row>
  </sheetData>
  <mergeCells count="3">
    <mergeCell ref="C1:E1"/>
    <mergeCell ref="H1:J1"/>
    <mergeCell ref="K1:S15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árok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Elnino</cp:lastModifiedBy>
  <dcterms:created xsi:type="dcterms:W3CDTF">2018-10-27T08:00:03Z</dcterms:created>
  <dcterms:modified xsi:type="dcterms:W3CDTF">2018-10-27T11:21:50Z</dcterms:modified>
</cp:coreProperties>
</file>