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 codeName="{3D1A710C-6663-3D7B-7F91-EC182F24A4BC}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568576DB-C32E-4791-8BC4-F5AFDE05E37B}" xr6:coauthVersionLast="37" xr6:coauthVersionMax="37" xr10:uidLastSave="{00000000-0000-0000-0000-000000000000}"/>
  <bookViews>
    <workbookView xWindow="0" yWindow="0" windowWidth="20730" windowHeight="11760" tabRatio="670" activeTab="2" xr2:uid="{00000000-000D-0000-FFFF-FFFF00000000}"/>
  </bookViews>
  <sheets>
    <sheet name="Originál" sheetId="4" r:id="rId1"/>
    <sheet name="Inventár" sheetId="69" r:id="rId2"/>
    <sheet name="Sumár" sheetId="35" r:id="rId3"/>
    <sheet name="Sklad" sheetId="172" r:id="rId4"/>
    <sheet name="0" sheetId="328" r:id="rId5"/>
  </sheets>
  <definedNames>
    <definedName name="_xlnm._FilterDatabase" localSheetId="1" hidden="1">Inventár!$A$5:$D$108</definedName>
    <definedName name="_xlnm.Print_Titles" localSheetId="4">'0'!$1:$3</definedName>
    <definedName name="_xlnm.Print_Titles" localSheetId="1">Inventár!$4:$5</definedName>
    <definedName name="_xlnm.Print_Titles" localSheetId="0">Originál!$1:$3</definedName>
    <definedName name="_xlnm.Print_Titles" localSheetId="2">Sumár!$1:$3</definedName>
  </definedNames>
  <calcPr calcId="162913"/>
</workbook>
</file>

<file path=xl/calcChain.xml><?xml version="1.0" encoding="utf-8"?>
<calcChain xmlns="http://schemas.openxmlformats.org/spreadsheetml/2006/main">
  <c r="E16" i="35" l="1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F145" i="328"/>
  <c r="G137" i="328"/>
  <c r="D137" i="328"/>
  <c r="V136" i="328"/>
  <c r="U136" i="328"/>
  <c r="V135" i="328"/>
  <c r="U135" i="328"/>
  <c r="Q135" i="328"/>
  <c r="P135" i="328"/>
  <c r="R135" i="328" s="1"/>
  <c r="S135" i="328" s="1"/>
  <c r="K135" i="328"/>
  <c r="I135" i="328"/>
  <c r="F135" i="328"/>
  <c r="U134" i="328"/>
  <c r="V134" i="328" s="1"/>
  <c r="Q134" i="328"/>
  <c r="P134" i="328"/>
  <c r="I134" i="328"/>
  <c r="K134" i="328" s="1"/>
  <c r="F134" i="328"/>
  <c r="V133" i="328"/>
  <c r="U133" i="328"/>
  <c r="R133" i="328"/>
  <c r="S133" i="328" s="1"/>
  <c r="Q133" i="328"/>
  <c r="P133" i="328"/>
  <c r="K133" i="328"/>
  <c r="I133" i="328"/>
  <c r="F133" i="328"/>
  <c r="U132" i="328"/>
  <c r="V132" i="328" s="1"/>
  <c r="P132" i="328"/>
  <c r="R132" i="328" s="1"/>
  <c r="S132" i="328" s="1"/>
  <c r="I132" i="328"/>
  <c r="Q132" i="328" s="1"/>
  <c r="F132" i="328"/>
  <c r="U131" i="328"/>
  <c r="V131" i="328" s="1"/>
  <c r="Q131" i="328"/>
  <c r="P131" i="328"/>
  <c r="K131" i="328"/>
  <c r="I131" i="328"/>
  <c r="R131" i="328" s="1"/>
  <c r="S131" i="328" s="1"/>
  <c r="F131" i="328"/>
  <c r="V130" i="328"/>
  <c r="U130" i="328"/>
  <c r="R130" i="328"/>
  <c r="S130" i="328" s="1"/>
  <c r="P130" i="328"/>
  <c r="I130" i="328"/>
  <c r="Q130" i="328" s="1"/>
  <c r="F130" i="328"/>
  <c r="V129" i="328"/>
  <c r="U129" i="328"/>
  <c r="P129" i="328"/>
  <c r="R129" i="328" s="1"/>
  <c r="S129" i="328" s="1"/>
  <c r="I129" i="328"/>
  <c r="Q129" i="328" s="1"/>
  <c r="F129" i="328"/>
  <c r="U128" i="328"/>
  <c r="V128" i="328" s="1"/>
  <c r="R128" i="328"/>
  <c r="S128" i="328" s="1"/>
  <c r="P128" i="328"/>
  <c r="K128" i="328"/>
  <c r="I128" i="328"/>
  <c r="Q128" i="328" s="1"/>
  <c r="F128" i="328"/>
  <c r="V127" i="328"/>
  <c r="U127" i="328"/>
  <c r="Q127" i="328"/>
  <c r="P127" i="328"/>
  <c r="R127" i="328" s="1"/>
  <c r="S127" i="328" s="1"/>
  <c r="K127" i="328"/>
  <c r="I127" i="328"/>
  <c r="F127" i="328"/>
  <c r="U126" i="328"/>
  <c r="V126" i="328" s="1"/>
  <c r="Q126" i="328"/>
  <c r="P126" i="328"/>
  <c r="I126" i="328"/>
  <c r="K126" i="328" s="1"/>
  <c r="F126" i="328"/>
  <c r="V125" i="328"/>
  <c r="U125" i="328"/>
  <c r="R125" i="328"/>
  <c r="S125" i="328" s="1"/>
  <c r="Q125" i="328"/>
  <c r="P125" i="328"/>
  <c r="K125" i="328"/>
  <c r="I125" i="328"/>
  <c r="F125" i="328"/>
  <c r="U124" i="328"/>
  <c r="V124" i="328" s="1"/>
  <c r="P124" i="328"/>
  <c r="R124" i="328" s="1"/>
  <c r="S124" i="328" s="1"/>
  <c r="I124" i="328"/>
  <c r="Q124" i="328" s="1"/>
  <c r="F124" i="328"/>
  <c r="U123" i="328"/>
  <c r="V123" i="328" s="1"/>
  <c r="Q123" i="328"/>
  <c r="P123" i="328"/>
  <c r="K123" i="328"/>
  <c r="I123" i="328"/>
  <c r="R123" i="328" s="1"/>
  <c r="S123" i="328" s="1"/>
  <c r="F123" i="328"/>
  <c r="V122" i="328"/>
  <c r="U122" i="328"/>
  <c r="R122" i="328"/>
  <c r="S122" i="328" s="1"/>
  <c r="P122" i="328"/>
  <c r="I122" i="328"/>
  <c r="Q122" i="328" s="1"/>
  <c r="F122" i="328"/>
  <c r="V121" i="328"/>
  <c r="U121" i="328"/>
  <c r="P121" i="328"/>
  <c r="R121" i="328" s="1"/>
  <c r="S121" i="328" s="1"/>
  <c r="I121" i="328"/>
  <c r="Q121" i="328" s="1"/>
  <c r="F121" i="328"/>
  <c r="U120" i="328"/>
  <c r="V120" i="328" s="1"/>
  <c r="R120" i="328"/>
  <c r="S120" i="328" s="1"/>
  <c r="P120" i="328"/>
  <c r="K120" i="328"/>
  <c r="I120" i="328"/>
  <c r="Q120" i="328" s="1"/>
  <c r="F120" i="328"/>
  <c r="V119" i="328"/>
  <c r="U119" i="328"/>
  <c r="Q119" i="328"/>
  <c r="P119" i="328"/>
  <c r="R119" i="328" s="1"/>
  <c r="S119" i="328" s="1"/>
  <c r="K119" i="328"/>
  <c r="I119" i="328"/>
  <c r="F119" i="328"/>
  <c r="U118" i="328"/>
  <c r="V118" i="328" s="1"/>
  <c r="Q118" i="328"/>
  <c r="P118" i="328"/>
  <c r="I118" i="328"/>
  <c r="K118" i="328" s="1"/>
  <c r="F118" i="328"/>
  <c r="V117" i="328"/>
  <c r="U117" i="328"/>
  <c r="R117" i="328"/>
  <c r="S117" i="328" s="1"/>
  <c r="Q117" i="328"/>
  <c r="P117" i="328"/>
  <c r="K117" i="328"/>
  <c r="I117" i="328"/>
  <c r="F117" i="328"/>
  <c r="U116" i="328"/>
  <c r="V116" i="328" s="1"/>
  <c r="P116" i="328"/>
  <c r="R116" i="328" s="1"/>
  <c r="S116" i="328" s="1"/>
  <c r="I116" i="328"/>
  <c r="Q116" i="328" s="1"/>
  <c r="F116" i="328"/>
  <c r="U115" i="328"/>
  <c r="V115" i="328" s="1"/>
  <c r="Q115" i="328"/>
  <c r="P115" i="328"/>
  <c r="R115" i="328" s="1"/>
  <c r="S115" i="328" s="1"/>
  <c r="K115" i="328"/>
  <c r="I115" i="328"/>
  <c r="F115" i="328"/>
  <c r="V114" i="328"/>
  <c r="U114" i="328"/>
  <c r="R114" i="328"/>
  <c r="S114" i="328" s="1"/>
  <c r="P114" i="328"/>
  <c r="I114" i="328"/>
  <c r="Q114" i="328" s="1"/>
  <c r="F114" i="328"/>
  <c r="V113" i="328"/>
  <c r="U113" i="328"/>
  <c r="P113" i="328"/>
  <c r="R113" i="328" s="1"/>
  <c r="S113" i="328" s="1"/>
  <c r="I113" i="328"/>
  <c r="Q113" i="328" s="1"/>
  <c r="F113" i="328"/>
  <c r="U112" i="328"/>
  <c r="V112" i="328" s="1"/>
  <c r="R112" i="328"/>
  <c r="S112" i="328" s="1"/>
  <c r="P112" i="328"/>
  <c r="K112" i="328"/>
  <c r="I112" i="328"/>
  <c r="Q112" i="328" s="1"/>
  <c r="F112" i="328"/>
  <c r="V111" i="328"/>
  <c r="U111" i="328"/>
  <c r="Q111" i="328"/>
  <c r="P111" i="328"/>
  <c r="R111" i="328" s="1"/>
  <c r="S111" i="328" s="1"/>
  <c r="K111" i="328"/>
  <c r="I111" i="328"/>
  <c r="F111" i="328"/>
  <c r="U110" i="328"/>
  <c r="V110" i="328" s="1"/>
  <c r="Q110" i="328"/>
  <c r="P110" i="328"/>
  <c r="I110" i="328"/>
  <c r="K110" i="328" s="1"/>
  <c r="F110" i="328"/>
  <c r="G103" i="328"/>
  <c r="D103" i="328"/>
  <c r="U101" i="328"/>
  <c r="V101" i="328" s="1"/>
  <c r="Q101" i="328"/>
  <c r="P101" i="328"/>
  <c r="I101" i="328"/>
  <c r="K101" i="328" s="1"/>
  <c r="F101" i="328"/>
  <c r="V100" i="328"/>
  <c r="U100" i="328"/>
  <c r="R100" i="328"/>
  <c r="S100" i="328" s="1"/>
  <c r="P100" i="328"/>
  <c r="K100" i="328"/>
  <c r="I100" i="328"/>
  <c r="Q100" i="328" s="1"/>
  <c r="F100" i="328"/>
  <c r="U99" i="328"/>
  <c r="V99" i="328" s="1"/>
  <c r="P99" i="328"/>
  <c r="R99" i="328" s="1"/>
  <c r="S99" i="328" s="1"/>
  <c r="I99" i="328"/>
  <c r="Q99" i="328" s="1"/>
  <c r="F99" i="328"/>
  <c r="U98" i="328"/>
  <c r="V98" i="328" s="1"/>
  <c r="Q98" i="328"/>
  <c r="P98" i="328"/>
  <c r="R98" i="328" s="1"/>
  <c r="S98" i="328" s="1"/>
  <c r="K98" i="328"/>
  <c r="I98" i="328"/>
  <c r="F98" i="328"/>
  <c r="V97" i="328"/>
  <c r="U97" i="328"/>
  <c r="R97" i="328"/>
  <c r="S97" i="328" s="1"/>
  <c r="P97" i="328"/>
  <c r="I97" i="328"/>
  <c r="Q97" i="328" s="1"/>
  <c r="F97" i="328"/>
  <c r="V96" i="328"/>
  <c r="U96" i="328"/>
  <c r="P96" i="328"/>
  <c r="I96" i="328"/>
  <c r="R96" i="328" s="1"/>
  <c r="S96" i="328" s="1"/>
  <c r="F96" i="328"/>
  <c r="U95" i="328"/>
  <c r="V95" i="328" s="1"/>
  <c r="R95" i="328"/>
  <c r="S95" i="328" s="1"/>
  <c r="P95" i="328"/>
  <c r="K95" i="328"/>
  <c r="I95" i="328"/>
  <c r="Q95" i="328" s="1"/>
  <c r="F95" i="328"/>
  <c r="V94" i="328"/>
  <c r="U94" i="328"/>
  <c r="Q94" i="328"/>
  <c r="P94" i="328"/>
  <c r="R94" i="328" s="1"/>
  <c r="S94" i="328" s="1"/>
  <c r="K94" i="328"/>
  <c r="I94" i="328"/>
  <c r="F94" i="328"/>
  <c r="U93" i="328"/>
  <c r="V93" i="328" s="1"/>
  <c r="Q93" i="328"/>
  <c r="P93" i="328"/>
  <c r="I93" i="328"/>
  <c r="K93" i="328" s="1"/>
  <c r="F93" i="328"/>
  <c r="V92" i="328"/>
  <c r="U92" i="328"/>
  <c r="R92" i="328"/>
  <c r="S92" i="328" s="1"/>
  <c r="P92" i="328"/>
  <c r="K92" i="328"/>
  <c r="I92" i="328"/>
  <c r="Q92" i="328" s="1"/>
  <c r="F92" i="328"/>
  <c r="U91" i="328"/>
  <c r="V91" i="328" s="1"/>
  <c r="P91" i="328"/>
  <c r="R91" i="328" s="1"/>
  <c r="S91" i="328" s="1"/>
  <c r="I91" i="328"/>
  <c r="Q91" i="328" s="1"/>
  <c r="F91" i="328"/>
  <c r="U90" i="328"/>
  <c r="V90" i="328" s="1"/>
  <c r="Q90" i="328"/>
  <c r="P90" i="328"/>
  <c r="R90" i="328" s="1"/>
  <c r="S90" i="328" s="1"/>
  <c r="K90" i="328"/>
  <c r="I90" i="328"/>
  <c r="F90" i="328"/>
  <c r="V89" i="328"/>
  <c r="U89" i="328"/>
  <c r="R89" i="328"/>
  <c r="S89" i="328" s="1"/>
  <c r="P89" i="328"/>
  <c r="I89" i="328"/>
  <c r="Q89" i="328" s="1"/>
  <c r="F89" i="328"/>
  <c r="V88" i="328"/>
  <c r="U88" i="328"/>
  <c r="P88" i="328"/>
  <c r="I88" i="328"/>
  <c r="R88" i="328" s="1"/>
  <c r="S88" i="328" s="1"/>
  <c r="F88" i="328"/>
  <c r="U87" i="328"/>
  <c r="V87" i="328" s="1"/>
  <c r="R87" i="328"/>
  <c r="S87" i="328" s="1"/>
  <c r="P87" i="328"/>
  <c r="K87" i="328"/>
  <c r="I87" i="328"/>
  <c r="Q87" i="328" s="1"/>
  <c r="F87" i="328"/>
  <c r="V86" i="328"/>
  <c r="U86" i="328"/>
  <c r="Q86" i="328"/>
  <c r="P86" i="328"/>
  <c r="R86" i="328" s="1"/>
  <c r="S86" i="328" s="1"/>
  <c r="K86" i="328"/>
  <c r="I86" i="328"/>
  <c r="F86" i="328"/>
  <c r="U85" i="328"/>
  <c r="V85" i="328" s="1"/>
  <c r="Q85" i="328"/>
  <c r="P85" i="328"/>
  <c r="I85" i="328"/>
  <c r="K85" i="328" s="1"/>
  <c r="F85" i="328"/>
  <c r="V84" i="328"/>
  <c r="U84" i="328"/>
  <c r="R84" i="328"/>
  <c r="S84" i="328" s="1"/>
  <c r="P84" i="328"/>
  <c r="K84" i="328"/>
  <c r="I84" i="328"/>
  <c r="Q84" i="328" s="1"/>
  <c r="F84" i="328"/>
  <c r="U83" i="328"/>
  <c r="V83" i="328" s="1"/>
  <c r="P83" i="328"/>
  <c r="R83" i="328" s="1"/>
  <c r="S83" i="328" s="1"/>
  <c r="I83" i="328"/>
  <c r="Q83" i="328" s="1"/>
  <c r="F83" i="328"/>
  <c r="U82" i="328"/>
  <c r="V82" i="328" s="1"/>
  <c r="Q82" i="328"/>
  <c r="P82" i="328"/>
  <c r="R82" i="328" s="1"/>
  <c r="S82" i="328" s="1"/>
  <c r="K82" i="328"/>
  <c r="I82" i="328"/>
  <c r="F82" i="328"/>
  <c r="V81" i="328"/>
  <c r="U81" i="328"/>
  <c r="R81" i="328"/>
  <c r="S81" i="328" s="1"/>
  <c r="P81" i="328"/>
  <c r="I81" i="328"/>
  <c r="Q81" i="328" s="1"/>
  <c r="F81" i="328"/>
  <c r="V80" i="328"/>
  <c r="U80" i="328"/>
  <c r="P80" i="328"/>
  <c r="I80" i="328"/>
  <c r="R80" i="328" s="1"/>
  <c r="S80" i="328" s="1"/>
  <c r="F80" i="328"/>
  <c r="U79" i="328"/>
  <c r="V79" i="328" s="1"/>
  <c r="R79" i="328"/>
  <c r="S79" i="328" s="1"/>
  <c r="P79" i="328"/>
  <c r="K79" i="328"/>
  <c r="I79" i="328"/>
  <c r="Q79" i="328" s="1"/>
  <c r="F79" i="328"/>
  <c r="V78" i="328"/>
  <c r="U78" i="328"/>
  <c r="Q78" i="328"/>
  <c r="P78" i="328"/>
  <c r="R78" i="328" s="1"/>
  <c r="S78" i="328" s="1"/>
  <c r="K78" i="328"/>
  <c r="I78" i="328"/>
  <c r="F78" i="328"/>
  <c r="U77" i="328"/>
  <c r="V77" i="328" s="1"/>
  <c r="P77" i="328"/>
  <c r="I77" i="328"/>
  <c r="K77" i="328" s="1"/>
  <c r="Q77" i="328" s="1"/>
  <c r="F77" i="328"/>
  <c r="V76" i="328"/>
  <c r="U76" i="328"/>
  <c r="R76" i="328"/>
  <c r="S76" i="328" s="1"/>
  <c r="P76" i="328"/>
  <c r="K76" i="328"/>
  <c r="I76" i="328"/>
  <c r="Q76" i="328" s="1"/>
  <c r="F76" i="328"/>
  <c r="U75" i="328"/>
  <c r="V75" i="328" s="1"/>
  <c r="P75" i="328"/>
  <c r="R75" i="328" s="1"/>
  <c r="S75" i="328" s="1"/>
  <c r="I75" i="328"/>
  <c r="Q75" i="328" s="1"/>
  <c r="F75" i="328"/>
  <c r="U74" i="328"/>
  <c r="V74" i="328" s="1"/>
  <c r="Q74" i="328"/>
  <c r="P74" i="328"/>
  <c r="R74" i="328" s="1"/>
  <c r="S74" i="328" s="1"/>
  <c r="K74" i="328"/>
  <c r="I74" i="328"/>
  <c r="F74" i="328"/>
  <c r="V73" i="328"/>
  <c r="U73" i="328"/>
  <c r="R73" i="328"/>
  <c r="S73" i="328" s="1"/>
  <c r="P73" i="328"/>
  <c r="I73" i="328"/>
  <c r="Q73" i="328" s="1"/>
  <c r="F73" i="328"/>
  <c r="V72" i="328"/>
  <c r="U72" i="328"/>
  <c r="P72" i="328"/>
  <c r="R72" i="328" s="1"/>
  <c r="S72" i="328" s="1"/>
  <c r="I72" i="328"/>
  <c r="Q72" i="328" s="1"/>
  <c r="F72" i="328"/>
  <c r="U71" i="328"/>
  <c r="V71" i="328" s="1"/>
  <c r="R71" i="328"/>
  <c r="S71" i="328" s="1"/>
  <c r="P71" i="328"/>
  <c r="K71" i="328"/>
  <c r="I71" i="328"/>
  <c r="Q71" i="328" s="1"/>
  <c r="F71" i="328"/>
  <c r="V70" i="328"/>
  <c r="U70" i="328"/>
  <c r="Q70" i="328"/>
  <c r="P70" i="328"/>
  <c r="R70" i="328" s="1"/>
  <c r="S70" i="328" s="1"/>
  <c r="K70" i="328"/>
  <c r="I70" i="328"/>
  <c r="F70" i="328"/>
  <c r="U69" i="328"/>
  <c r="V69" i="328" s="1"/>
  <c r="Q69" i="328"/>
  <c r="P69" i="328"/>
  <c r="I69" i="328"/>
  <c r="K69" i="328" s="1"/>
  <c r="F69" i="328"/>
  <c r="V68" i="328"/>
  <c r="U68" i="328"/>
  <c r="R68" i="328"/>
  <c r="S68" i="328" s="1"/>
  <c r="P68" i="328"/>
  <c r="K68" i="328"/>
  <c r="I68" i="328"/>
  <c r="Q68" i="328" s="1"/>
  <c r="F68" i="328"/>
  <c r="U67" i="328"/>
  <c r="V67" i="328" s="1"/>
  <c r="P67" i="328"/>
  <c r="R67" i="328" s="1"/>
  <c r="S67" i="328" s="1"/>
  <c r="I67" i="328"/>
  <c r="Q67" i="328" s="1"/>
  <c r="F67" i="328"/>
  <c r="U66" i="328"/>
  <c r="V66" i="328" s="1"/>
  <c r="Q66" i="328"/>
  <c r="P66" i="328"/>
  <c r="R66" i="328" s="1"/>
  <c r="S66" i="328" s="1"/>
  <c r="K66" i="328"/>
  <c r="I66" i="328"/>
  <c r="F66" i="328"/>
  <c r="V65" i="328"/>
  <c r="U65" i="328"/>
  <c r="R65" i="328"/>
  <c r="S65" i="328" s="1"/>
  <c r="P65" i="328"/>
  <c r="I65" i="328"/>
  <c r="Q65" i="328" s="1"/>
  <c r="F65" i="328"/>
  <c r="V64" i="328"/>
  <c r="U64" i="328"/>
  <c r="P64" i="328"/>
  <c r="I64" i="328"/>
  <c r="R64" i="328" s="1"/>
  <c r="S64" i="328" s="1"/>
  <c r="F64" i="328"/>
  <c r="U63" i="328"/>
  <c r="V63" i="328" s="1"/>
  <c r="R63" i="328"/>
  <c r="S63" i="328" s="1"/>
  <c r="P63" i="328"/>
  <c r="K63" i="328"/>
  <c r="I63" i="328"/>
  <c r="Q63" i="328" s="1"/>
  <c r="F63" i="328"/>
  <c r="V62" i="328"/>
  <c r="U62" i="328"/>
  <c r="Q62" i="328"/>
  <c r="P62" i="328"/>
  <c r="R62" i="328" s="1"/>
  <c r="S62" i="328" s="1"/>
  <c r="K62" i="328"/>
  <c r="I62" i="328"/>
  <c r="F62" i="328"/>
  <c r="U61" i="328"/>
  <c r="V61" i="328" s="1"/>
  <c r="Q61" i="328"/>
  <c r="P61" i="328"/>
  <c r="I61" i="328"/>
  <c r="K61" i="328" s="1"/>
  <c r="F61" i="328"/>
  <c r="G53" i="328"/>
  <c r="D53" i="328"/>
  <c r="P52" i="328"/>
  <c r="V51" i="328"/>
  <c r="U51" i="328"/>
  <c r="R51" i="328"/>
  <c r="S51" i="328" s="1"/>
  <c r="P51" i="328"/>
  <c r="K51" i="328"/>
  <c r="I51" i="328"/>
  <c r="Q51" i="328" s="1"/>
  <c r="F51" i="328"/>
  <c r="U50" i="328"/>
  <c r="V50" i="328" s="1"/>
  <c r="P50" i="328"/>
  <c r="R50" i="328" s="1"/>
  <c r="S50" i="328" s="1"/>
  <c r="I50" i="328"/>
  <c r="Q50" i="328" s="1"/>
  <c r="F50" i="328"/>
  <c r="U49" i="328"/>
  <c r="V49" i="328" s="1"/>
  <c r="Q49" i="328"/>
  <c r="P49" i="328"/>
  <c r="R49" i="328" s="1"/>
  <c r="S49" i="328" s="1"/>
  <c r="K49" i="328"/>
  <c r="I49" i="328"/>
  <c r="F49" i="328"/>
  <c r="V48" i="328"/>
  <c r="U48" i="328"/>
  <c r="R48" i="328"/>
  <c r="S48" i="328" s="1"/>
  <c r="P48" i="328"/>
  <c r="I48" i="328"/>
  <c r="Q48" i="328" s="1"/>
  <c r="F48" i="328"/>
  <c r="V47" i="328"/>
  <c r="U47" i="328"/>
  <c r="P47" i="328"/>
  <c r="R47" i="328" s="1"/>
  <c r="S47" i="328" s="1"/>
  <c r="I47" i="328"/>
  <c r="Q47" i="328" s="1"/>
  <c r="F47" i="328"/>
  <c r="U46" i="328"/>
  <c r="V46" i="328" s="1"/>
  <c r="R46" i="328"/>
  <c r="S46" i="328" s="1"/>
  <c r="Q46" i="328"/>
  <c r="P46" i="328"/>
  <c r="K46" i="328"/>
  <c r="I46" i="328"/>
  <c r="F46" i="328"/>
  <c r="V45" i="328"/>
  <c r="U45" i="328"/>
  <c r="Q45" i="328"/>
  <c r="P45" i="328"/>
  <c r="R45" i="328" s="1"/>
  <c r="S45" i="328" s="1"/>
  <c r="K45" i="328"/>
  <c r="I45" i="328"/>
  <c r="F45" i="328"/>
  <c r="U44" i="328"/>
  <c r="V44" i="328" s="1"/>
  <c r="Q44" i="328"/>
  <c r="P44" i="328"/>
  <c r="I44" i="328"/>
  <c r="K44" i="328" s="1"/>
  <c r="F44" i="328"/>
  <c r="V43" i="328"/>
  <c r="U43" i="328"/>
  <c r="R43" i="328"/>
  <c r="S43" i="328" s="1"/>
  <c r="P43" i="328"/>
  <c r="K43" i="328"/>
  <c r="I43" i="328"/>
  <c r="Q43" i="328" s="1"/>
  <c r="F43" i="328"/>
  <c r="U42" i="328"/>
  <c r="V42" i="328" s="1"/>
  <c r="P42" i="328"/>
  <c r="R42" i="328" s="1"/>
  <c r="S42" i="328" s="1"/>
  <c r="I42" i="328"/>
  <c r="Q42" i="328" s="1"/>
  <c r="F42" i="328"/>
  <c r="U41" i="328"/>
  <c r="V41" i="328" s="1"/>
  <c r="Q41" i="328"/>
  <c r="P41" i="328"/>
  <c r="R41" i="328" s="1"/>
  <c r="S41" i="328" s="1"/>
  <c r="K41" i="328"/>
  <c r="I41" i="328"/>
  <c r="F41" i="328"/>
  <c r="V40" i="328"/>
  <c r="U40" i="328"/>
  <c r="R40" i="328"/>
  <c r="S40" i="328" s="1"/>
  <c r="P40" i="328"/>
  <c r="I40" i="328"/>
  <c r="Q40" i="328" s="1"/>
  <c r="F40" i="328"/>
  <c r="V39" i="328"/>
  <c r="U39" i="328"/>
  <c r="P39" i="328"/>
  <c r="R39" i="328" s="1"/>
  <c r="S39" i="328" s="1"/>
  <c r="I39" i="328"/>
  <c r="Q39" i="328" s="1"/>
  <c r="F39" i="328"/>
  <c r="U38" i="328"/>
  <c r="V38" i="328" s="1"/>
  <c r="R38" i="328"/>
  <c r="S38" i="328" s="1"/>
  <c r="Q38" i="328"/>
  <c r="P38" i="328"/>
  <c r="K38" i="328"/>
  <c r="I38" i="328"/>
  <c r="F38" i="328"/>
  <c r="V37" i="328"/>
  <c r="U37" i="328"/>
  <c r="Q37" i="328"/>
  <c r="P37" i="328"/>
  <c r="R37" i="328" s="1"/>
  <c r="S37" i="328" s="1"/>
  <c r="K37" i="328"/>
  <c r="I37" i="328"/>
  <c r="F37" i="328"/>
  <c r="U36" i="328"/>
  <c r="V36" i="328" s="1"/>
  <c r="Q36" i="328"/>
  <c r="P36" i="328"/>
  <c r="I36" i="328"/>
  <c r="K36" i="328" s="1"/>
  <c r="F36" i="328"/>
  <c r="V35" i="328"/>
  <c r="U35" i="328"/>
  <c r="R35" i="328"/>
  <c r="S35" i="328" s="1"/>
  <c r="P35" i="328"/>
  <c r="K35" i="328"/>
  <c r="I35" i="328"/>
  <c r="Q35" i="328" s="1"/>
  <c r="F35" i="328"/>
  <c r="U34" i="328"/>
  <c r="V34" i="328" s="1"/>
  <c r="P34" i="328"/>
  <c r="R34" i="328" s="1"/>
  <c r="S34" i="328" s="1"/>
  <c r="I34" i="328"/>
  <c r="Q34" i="328" s="1"/>
  <c r="F34" i="328"/>
  <c r="U33" i="328"/>
  <c r="V33" i="328" s="1"/>
  <c r="Q33" i="328"/>
  <c r="P33" i="328"/>
  <c r="R33" i="328" s="1"/>
  <c r="S33" i="328" s="1"/>
  <c r="K33" i="328"/>
  <c r="I33" i="328"/>
  <c r="F33" i="328"/>
  <c r="V32" i="328"/>
  <c r="U32" i="328"/>
  <c r="P32" i="328"/>
  <c r="R32" i="328" s="1"/>
  <c r="S32" i="328" s="1"/>
  <c r="I32" i="328"/>
  <c r="Q32" i="328" s="1"/>
  <c r="F32" i="328"/>
  <c r="V31" i="328"/>
  <c r="U31" i="328"/>
  <c r="P31" i="328"/>
  <c r="R31" i="328" s="1"/>
  <c r="S31" i="328" s="1"/>
  <c r="I31" i="328"/>
  <c r="Q31" i="328" s="1"/>
  <c r="F31" i="328"/>
  <c r="U30" i="328"/>
  <c r="V30" i="328" s="1"/>
  <c r="R30" i="328"/>
  <c r="S30" i="328" s="1"/>
  <c r="Q30" i="328"/>
  <c r="P30" i="328"/>
  <c r="K30" i="328"/>
  <c r="I30" i="328"/>
  <c r="F30" i="328"/>
  <c r="V29" i="328"/>
  <c r="U29" i="328"/>
  <c r="Q29" i="328"/>
  <c r="P29" i="328"/>
  <c r="R29" i="328" s="1"/>
  <c r="S29" i="328" s="1"/>
  <c r="K29" i="328"/>
  <c r="I29" i="328"/>
  <c r="F29" i="328"/>
  <c r="U28" i="328"/>
  <c r="V28" i="328" s="1"/>
  <c r="Q28" i="328"/>
  <c r="P28" i="328"/>
  <c r="I28" i="328"/>
  <c r="K28" i="328" s="1"/>
  <c r="F28" i="328"/>
  <c r="V27" i="328"/>
  <c r="U27" i="328"/>
  <c r="R27" i="328"/>
  <c r="S27" i="328" s="1"/>
  <c r="P27" i="328"/>
  <c r="K27" i="328"/>
  <c r="I27" i="328"/>
  <c r="Q27" i="328" s="1"/>
  <c r="F27" i="328"/>
  <c r="U26" i="328"/>
  <c r="V26" i="328" s="1"/>
  <c r="P26" i="328"/>
  <c r="R26" i="328" s="1"/>
  <c r="S26" i="328" s="1"/>
  <c r="I26" i="328"/>
  <c r="Q26" i="328" s="1"/>
  <c r="F26" i="328"/>
  <c r="U25" i="328"/>
  <c r="V25" i="328" s="1"/>
  <c r="Q25" i="328"/>
  <c r="P25" i="328"/>
  <c r="R25" i="328" s="1"/>
  <c r="S25" i="328" s="1"/>
  <c r="K25" i="328"/>
  <c r="I25" i="328"/>
  <c r="F25" i="328"/>
  <c r="V24" i="328"/>
  <c r="U24" i="328"/>
  <c r="P24" i="328"/>
  <c r="R24" i="328" s="1"/>
  <c r="S24" i="328" s="1"/>
  <c r="I24" i="328"/>
  <c r="Q24" i="328" s="1"/>
  <c r="F24" i="328"/>
  <c r="V23" i="328"/>
  <c r="U23" i="328"/>
  <c r="P23" i="328"/>
  <c r="R23" i="328" s="1"/>
  <c r="S23" i="328" s="1"/>
  <c r="I23" i="328"/>
  <c r="Q23" i="328" s="1"/>
  <c r="F23" i="328"/>
  <c r="U22" i="328"/>
  <c r="V22" i="328" s="1"/>
  <c r="R22" i="328"/>
  <c r="S22" i="328" s="1"/>
  <c r="Q22" i="328"/>
  <c r="P22" i="328"/>
  <c r="K22" i="328"/>
  <c r="I22" i="328"/>
  <c r="F22" i="328"/>
  <c r="V21" i="328"/>
  <c r="U21" i="328"/>
  <c r="Q21" i="328"/>
  <c r="P21" i="328"/>
  <c r="R21" i="328" s="1"/>
  <c r="S21" i="328" s="1"/>
  <c r="K21" i="328"/>
  <c r="I21" i="328"/>
  <c r="F21" i="328"/>
  <c r="U20" i="328"/>
  <c r="V20" i="328" s="1"/>
  <c r="Q20" i="328"/>
  <c r="P20" i="328"/>
  <c r="I20" i="328"/>
  <c r="K20" i="328" s="1"/>
  <c r="F20" i="328"/>
  <c r="V19" i="328"/>
  <c r="U19" i="328"/>
  <c r="R19" i="328"/>
  <c r="S19" i="328" s="1"/>
  <c r="P19" i="328"/>
  <c r="K19" i="328"/>
  <c r="I19" i="328"/>
  <c r="Q19" i="328" s="1"/>
  <c r="F19" i="328"/>
  <c r="U18" i="328"/>
  <c r="V18" i="328" s="1"/>
  <c r="P18" i="328"/>
  <c r="R18" i="328" s="1"/>
  <c r="S18" i="328" s="1"/>
  <c r="I18" i="328"/>
  <c r="Q18" i="328" s="1"/>
  <c r="F18" i="328"/>
  <c r="U17" i="328"/>
  <c r="V17" i="328" s="1"/>
  <c r="Q17" i="328"/>
  <c r="P17" i="328"/>
  <c r="R17" i="328" s="1"/>
  <c r="S17" i="328" s="1"/>
  <c r="K17" i="328"/>
  <c r="I17" i="328"/>
  <c r="F17" i="328"/>
  <c r="V16" i="328"/>
  <c r="U16" i="328"/>
  <c r="P16" i="328"/>
  <c r="R16" i="328" s="1"/>
  <c r="I16" i="328"/>
  <c r="Q16" i="328" s="1"/>
  <c r="F16" i="328"/>
  <c r="P3" i="328"/>
  <c r="P2" i="328"/>
  <c r="V103" i="328" l="1"/>
  <c r="V142" i="328" s="1"/>
  <c r="Q53" i="328"/>
  <c r="Q141" i="328" s="1"/>
  <c r="S16" i="328"/>
  <c r="Q137" i="328"/>
  <c r="Q143" i="328" s="1"/>
  <c r="V137" i="328"/>
  <c r="V143" i="328" s="1"/>
  <c r="V53" i="328"/>
  <c r="V141" i="328" s="1"/>
  <c r="R20" i="328"/>
  <c r="S20" i="328" s="1"/>
  <c r="K23" i="328"/>
  <c r="R28" i="328"/>
  <c r="S28" i="328" s="1"/>
  <c r="K31" i="328"/>
  <c r="R36" i="328"/>
  <c r="S36" i="328" s="1"/>
  <c r="K39" i="328"/>
  <c r="R44" i="328"/>
  <c r="S44" i="328" s="1"/>
  <c r="K47" i="328"/>
  <c r="R61" i="328"/>
  <c r="K64" i="328"/>
  <c r="K103" i="328" s="1"/>
  <c r="J142" i="328" s="1"/>
  <c r="R69" i="328"/>
  <c r="S69" i="328" s="1"/>
  <c r="K72" i="328"/>
  <c r="R77" i="328"/>
  <c r="S77" i="328" s="1"/>
  <c r="K80" i="328"/>
  <c r="R85" i="328"/>
  <c r="S85" i="328" s="1"/>
  <c r="K88" i="328"/>
  <c r="R93" i="328"/>
  <c r="S93" i="328" s="1"/>
  <c r="K96" i="328"/>
  <c r="R101" i="328"/>
  <c r="S101" i="328" s="1"/>
  <c r="R110" i="328"/>
  <c r="K113" i="328"/>
  <c r="K137" i="328" s="1"/>
  <c r="J143" i="328" s="1"/>
  <c r="R118" i="328"/>
  <c r="S118" i="328" s="1"/>
  <c r="K121" i="328"/>
  <c r="R126" i="328"/>
  <c r="S126" i="328" s="1"/>
  <c r="K129" i="328"/>
  <c r="R134" i="328"/>
  <c r="S134" i="328" s="1"/>
  <c r="K16" i="328"/>
  <c r="K24" i="328"/>
  <c r="K32" i="328"/>
  <c r="K40" i="328"/>
  <c r="K48" i="328"/>
  <c r="K65" i="328"/>
  <c r="K73" i="328"/>
  <c r="K81" i="328"/>
  <c r="K89" i="328"/>
  <c r="K97" i="328"/>
  <c r="K114" i="328"/>
  <c r="K122" i="328"/>
  <c r="K130" i="328"/>
  <c r="Q64" i="328"/>
  <c r="Q103" i="328" s="1"/>
  <c r="Q142" i="328" s="1"/>
  <c r="Q80" i="328"/>
  <c r="Q88" i="328"/>
  <c r="Q96" i="328"/>
  <c r="K18" i="328"/>
  <c r="K26" i="328"/>
  <c r="K34" i="328"/>
  <c r="K42" i="328"/>
  <c r="K50" i="328"/>
  <c r="K67" i="328"/>
  <c r="K75" i="328"/>
  <c r="K83" i="328"/>
  <c r="K91" i="328"/>
  <c r="K99" i="328"/>
  <c r="K116" i="328"/>
  <c r="K124" i="328"/>
  <c r="K132" i="328"/>
  <c r="R137" i="328" l="1"/>
  <c r="R143" i="328" s="1"/>
  <c r="S110" i="328"/>
  <c r="S137" i="328" s="1"/>
  <c r="S143" i="328" s="1"/>
  <c r="R53" i="328"/>
  <c r="R141" i="328" s="1"/>
  <c r="K53" i="328"/>
  <c r="J141" i="328" s="1"/>
  <c r="J145" i="328" s="1"/>
  <c r="J148" i="328" s="1"/>
  <c r="D152" i="328" s="1"/>
  <c r="S53" i="328"/>
  <c r="S141" i="328" s="1"/>
  <c r="Q145" i="328"/>
  <c r="Q147" i="328" s="1"/>
  <c r="S61" i="328"/>
  <c r="S103" i="328" s="1"/>
  <c r="S142" i="328" s="1"/>
  <c r="R103" i="328"/>
  <c r="R142" i="328" s="1"/>
  <c r="V145" i="328"/>
  <c r="S145" i="328" l="1"/>
  <c r="R145" i="328"/>
  <c r="D111" i="69" l="1"/>
  <c r="I77" i="4" l="1"/>
  <c r="F16" i="4" l="1"/>
  <c r="I63" i="4" l="1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62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16" i="4"/>
  <c r="H27" i="172" l="1"/>
  <c r="H28" i="172"/>
  <c r="H29" i="172"/>
  <c r="H30" i="172"/>
  <c r="H31" i="172"/>
  <c r="H32" i="172"/>
  <c r="H33" i="172"/>
  <c r="H34" i="172"/>
  <c r="H35" i="172"/>
  <c r="H36" i="172"/>
  <c r="H37" i="172"/>
  <c r="H38" i="172"/>
  <c r="H39" i="172"/>
  <c r="H40" i="172"/>
  <c r="H41" i="172"/>
  <c r="H42" i="172"/>
  <c r="H43" i="172"/>
  <c r="H44" i="172"/>
  <c r="H45" i="172"/>
  <c r="H46" i="172"/>
  <c r="H47" i="172"/>
  <c r="H48" i="172"/>
  <c r="H49" i="172"/>
  <c r="H50" i="172"/>
  <c r="H51" i="172"/>
  <c r="H52" i="172"/>
  <c r="H24" i="172"/>
  <c r="H25" i="172"/>
  <c r="H26" i="172"/>
  <c r="H19" i="172"/>
  <c r="H20" i="172"/>
  <c r="H12" i="172"/>
  <c r="H13" i="172"/>
  <c r="H14" i="172"/>
  <c r="H15" i="172"/>
  <c r="H16" i="172"/>
  <c r="H17" i="172"/>
  <c r="H18" i="172"/>
  <c r="B5" i="172"/>
  <c r="B6" i="172"/>
  <c r="U136" i="4"/>
  <c r="V136" i="4"/>
  <c r="U135" i="4"/>
  <c r="V135" i="4"/>
  <c r="U134" i="4"/>
  <c r="V134" i="4"/>
  <c r="U133" i="4"/>
  <c r="V133" i="4" s="1"/>
  <c r="U132" i="4"/>
  <c r="V132" i="4" s="1"/>
  <c r="U131" i="4"/>
  <c r="V131" i="4" s="1"/>
  <c r="U130" i="4"/>
  <c r="V130" i="4"/>
  <c r="U129" i="4"/>
  <c r="V129" i="4"/>
  <c r="U128" i="4"/>
  <c r="V128" i="4" s="1"/>
  <c r="U127" i="4"/>
  <c r="V127" i="4" s="1"/>
  <c r="U126" i="4"/>
  <c r="V126" i="4" s="1"/>
  <c r="U125" i="4"/>
  <c r="V125" i="4" s="1"/>
  <c r="U124" i="4"/>
  <c r="V124" i="4"/>
  <c r="U123" i="4"/>
  <c r="V123" i="4" s="1"/>
  <c r="U122" i="4"/>
  <c r="V122" i="4" s="1"/>
  <c r="U121" i="4"/>
  <c r="V121" i="4"/>
  <c r="U120" i="4"/>
  <c r="V120" i="4"/>
  <c r="U119" i="4"/>
  <c r="V119" i="4" s="1"/>
  <c r="U118" i="4"/>
  <c r="V118" i="4"/>
  <c r="U117" i="4"/>
  <c r="V117" i="4" s="1"/>
  <c r="U116" i="4"/>
  <c r="V116" i="4" s="1"/>
  <c r="U115" i="4"/>
  <c r="V115" i="4"/>
  <c r="U114" i="4"/>
  <c r="V114" i="4" s="1"/>
  <c r="U113" i="4"/>
  <c r="V113" i="4" s="1"/>
  <c r="U112" i="4"/>
  <c r="V112" i="4"/>
  <c r="U111" i="4"/>
  <c r="V111" i="4" s="1"/>
  <c r="U110" i="4"/>
  <c r="V110" i="4"/>
  <c r="U101" i="4"/>
  <c r="V101" i="4" s="1"/>
  <c r="U100" i="4"/>
  <c r="V100" i="4" s="1"/>
  <c r="U99" i="4"/>
  <c r="V99" i="4"/>
  <c r="U98" i="4"/>
  <c r="V98" i="4" s="1"/>
  <c r="U97" i="4"/>
  <c r="V97" i="4"/>
  <c r="U96" i="4"/>
  <c r="V96" i="4" s="1"/>
  <c r="U95" i="4"/>
  <c r="V95" i="4"/>
  <c r="U94" i="4"/>
  <c r="V94" i="4" s="1"/>
  <c r="U93" i="4"/>
  <c r="V93" i="4"/>
  <c r="U92" i="4"/>
  <c r="V92" i="4" s="1"/>
  <c r="U91" i="4"/>
  <c r="V91" i="4" s="1"/>
  <c r="U90" i="4"/>
  <c r="V90" i="4"/>
  <c r="U89" i="4"/>
  <c r="V89" i="4"/>
  <c r="U88" i="4"/>
  <c r="V88" i="4" s="1"/>
  <c r="U87" i="4"/>
  <c r="V87" i="4" s="1"/>
  <c r="U86" i="4"/>
  <c r="V86" i="4"/>
  <c r="U85" i="4"/>
  <c r="V85" i="4" s="1"/>
  <c r="U84" i="4"/>
  <c r="V84" i="4" s="1"/>
  <c r="U83" i="4"/>
  <c r="V83" i="4"/>
  <c r="U82" i="4"/>
  <c r="V82" i="4" s="1"/>
  <c r="U81" i="4"/>
  <c r="V81" i="4"/>
  <c r="U80" i="4"/>
  <c r="V80" i="4" s="1"/>
  <c r="U79" i="4"/>
  <c r="V79" i="4" s="1"/>
  <c r="U78" i="4"/>
  <c r="V78" i="4" s="1"/>
  <c r="U77" i="4"/>
  <c r="V77" i="4" s="1"/>
  <c r="U76" i="4"/>
  <c r="V76" i="4"/>
  <c r="U75" i="4"/>
  <c r="V75" i="4" s="1"/>
  <c r="U74" i="4"/>
  <c r="V74" i="4"/>
  <c r="U73" i="4"/>
  <c r="V73" i="4" s="1"/>
  <c r="U72" i="4"/>
  <c r="V72" i="4"/>
  <c r="U71" i="4"/>
  <c r="V71" i="4" s="1"/>
  <c r="U70" i="4"/>
  <c r="V70" i="4" s="1"/>
  <c r="U69" i="4"/>
  <c r="V69" i="4" s="1"/>
  <c r="U68" i="4"/>
  <c r="V68" i="4" s="1"/>
  <c r="U67" i="4"/>
  <c r="V67" i="4"/>
  <c r="U66" i="4"/>
  <c r="V66" i="4"/>
  <c r="U65" i="4"/>
  <c r="V65" i="4" s="1"/>
  <c r="U64" i="4"/>
  <c r="V64" i="4"/>
  <c r="U63" i="4"/>
  <c r="V63" i="4"/>
  <c r="U62" i="4"/>
  <c r="V62" i="4" s="1"/>
  <c r="U61" i="4"/>
  <c r="V61" i="4"/>
  <c r="U51" i="4"/>
  <c r="V51" i="4" s="1"/>
  <c r="U50" i="4"/>
  <c r="V50" i="4" s="1"/>
  <c r="U49" i="4"/>
  <c r="V49" i="4" s="1"/>
  <c r="U48" i="4"/>
  <c r="V48" i="4" s="1"/>
  <c r="U47" i="4"/>
  <c r="V47" i="4" s="1"/>
  <c r="U46" i="4"/>
  <c r="V46" i="4" s="1"/>
  <c r="U45" i="4"/>
  <c r="V45" i="4" s="1"/>
  <c r="U44" i="4"/>
  <c r="V44" i="4" s="1"/>
  <c r="U43" i="4"/>
  <c r="V43" i="4"/>
  <c r="U42" i="4"/>
  <c r="V42" i="4"/>
  <c r="U41" i="4"/>
  <c r="V41" i="4" s="1"/>
  <c r="U40" i="4"/>
  <c r="V40" i="4"/>
  <c r="U39" i="4"/>
  <c r="V39" i="4" s="1"/>
  <c r="U38" i="4"/>
  <c r="V38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/>
  <c r="U28" i="4"/>
  <c r="V28" i="4" s="1"/>
  <c r="U27" i="4"/>
  <c r="V27" i="4" s="1"/>
  <c r="U26" i="4"/>
  <c r="V26" i="4" s="1"/>
  <c r="U25" i="4"/>
  <c r="V25" i="4" s="1"/>
  <c r="U24" i="4"/>
  <c r="V24" i="4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H5" i="172"/>
  <c r="H6" i="172"/>
  <c r="H7" i="172"/>
  <c r="H8" i="172"/>
  <c r="H9" i="172"/>
  <c r="H10" i="172"/>
  <c r="H11" i="172"/>
  <c r="H21" i="172"/>
  <c r="H22" i="172"/>
  <c r="H23" i="172"/>
  <c r="H4" i="172"/>
  <c r="B39" i="172"/>
  <c r="B40" i="172"/>
  <c r="B41" i="172"/>
  <c r="B42" i="172"/>
  <c r="B43" i="172"/>
  <c r="B44" i="172"/>
  <c r="B45" i="172"/>
  <c r="B46" i="172"/>
  <c r="B47" i="172"/>
  <c r="B48" i="172"/>
  <c r="B49" i="172"/>
  <c r="B50" i="172"/>
  <c r="B51" i="172"/>
  <c r="B52" i="172"/>
  <c r="B38" i="172"/>
  <c r="B7" i="172"/>
  <c r="B8" i="172"/>
  <c r="B9" i="172"/>
  <c r="B10" i="172"/>
  <c r="B11" i="172"/>
  <c r="B12" i="172"/>
  <c r="B13" i="172"/>
  <c r="B14" i="172"/>
  <c r="B15" i="172"/>
  <c r="B16" i="172"/>
  <c r="B17" i="172"/>
  <c r="B18" i="172"/>
  <c r="B19" i="172"/>
  <c r="B20" i="172"/>
  <c r="B21" i="172"/>
  <c r="B22" i="172"/>
  <c r="B23" i="172"/>
  <c r="B24" i="172"/>
  <c r="B25" i="172"/>
  <c r="B26" i="172"/>
  <c r="B27" i="172"/>
  <c r="B28" i="172"/>
  <c r="B29" i="172"/>
  <c r="B30" i="172"/>
  <c r="B31" i="172"/>
  <c r="B32" i="172"/>
  <c r="B33" i="172"/>
  <c r="B34" i="172"/>
  <c r="B35" i="172"/>
  <c r="B36" i="172"/>
  <c r="B4" i="172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16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10" i="35"/>
  <c r="F111" i="35"/>
  <c r="F112" i="35"/>
  <c r="F113" i="35"/>
  <c r="F114" i="35"/>
  <c r="F115" i="35"/>
  <c r="F116" i="35"/>
  <c r="F117" i="35"/>
  <c r="F118" i="35"/>
  <c r="F119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F133" i="35"/>
  <c r="F134" i="35"/>
  <c r="F135" i="35"/>
  <c r="F145" i="35"/>
  <c r="O111" i="35"/>
  <c r="O112" i="35"/>
  <c r="O113" i="35"/>
  <c r="O114" i="35"/>
  <c r="O115" i="35"/>
  <c r="O116" i="35"/>
  <c r="R116" i="35" s="1"/>
  <c r="S116" i="35" s="1"/>
  <c r="O117" i="35"/>
  <c r="J117" i="35"/>
  <c r="K117" i="35" s="1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10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J76" i="35"/>
  <c r="Q76" i="35" s="1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J100" i="35"/>
  <c r="P100" i="35"/>
  <c r="R100" i="35" s="1"/>
  <c r="S100" i="35" s="1"/>
  <c r="O101" i="35"/>
  <c r="O61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L38" i="35"/>
  <c r="L39" i="35"/>
  <c r="L40" i="35"/>
  <c r="L41" i="35"/>
  <c r="L42" i="35"/>
  <c r="L43" i="35"/>
  <c r="L44" i="35"/>
  <c r="L45" i="35"/>
  <c r="L46" i="35"/>
  <c r="L47" i="35"/>
  <c r="L48" i="35"/>
  <c r="L49" i="35"/>
  <c r="L50" i="35"/>
  <c r="L51" i="35"/>
  <c r="L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J38" i="35"/>
  <c r="Q38" i="35" s="1"/>
  <c r="P38" i="35"/>
  <c r="R38" i="35" s="1"/>
  <c r="S38" i="35" s="1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16" i="35"/>
  <c r="J111" i="35"/>
  <c r="J112" i="35"/>
  <c r="P112" i="35" s="1"/>
  <c r="J113" i="35"/>
  <c r="P113" i="35" s="1"/>
  <c r="R113" i="35" s="1"/>
  <c r="S113" i="35" s="1"/>
  <c r="J114" i="35"/>
  <c r="K114" i="35" s="1"/>
  <c r="J115" i="35"/>
  <c r="J116" i="35"/>
  <c r="J118" i="35"/>
  <c r="P118" i="35" s="1"/>
  <c r="J119" i="35"/>
  <c r="P119" i="35" s="1"/>
  <c r="R119" i="35"/>
  <c r="S119" i="35" s="1"/>
  <c r="J120" i="35"/>
  <c r="J121" i="35"/>
  <c r="K121" i="35" s="1"/>
  <c r="J122" i="35"/>
  <c r="J123" i="35"/>
  <c r="Q123" i="35" s="1"/>
  <c r="J124" i="35"/>
  <c r="J125" i="35"/>
  <c r="Q125" i="35" s="1"/>
  <c r="J126" i="35"/>
  <c r="Q126" i="35" s="1"/>
  <c r="J127" i="35"/>
  <c r="Q127" i="35" s="1"/>
  <c r="J128" i="35"/>
  <c r="K128" i="35" s="1"/>
  <c r="J129" i="35"/>
  <c r="Q129" i="35" s="1"/>
  <c r="P129" i="35"/>
  <c r="R129" i="35" s="1"/>
  <c r="S129" i="35" s="1"/>
  <c r="J130" i="35"/>
  <c r="J131" i="35"/>
  <c r="J132" i="35"/>
  <c r="K132" i="35" s="1"/>
  <c r="J133" i="35"/>
  <c r="P133" i="35"/>
  <c r="J134" i="35"/>
  <c r="J135" i="35"/>
  <c r="Q135" i="35" s="1"/>
  <c r="J110" i="35"/>
  <c r="P110" i="35" s="1"/>
  <c r="J17" i="35"/>
  <c r="P17" i="35"/>
  <c r="R17" i="35" s="1"/>
  <c r="S17" i="35" s="1"/>
  <c r="J18" i="35"/>
  <c r="J19" i="35"/>
  <c r="J20" i="35"/>
  <c r="J21" i="35"/>
  <c r="P21" i="35"/>
  <c r="R21" i="35" s="1"/>
  <c r="S21" i="35" s="1"/>
  <c r="J22" i="35"/>
  <c r="J23" i="35"/>
  <c r="K23" i="35" s="1"/>
  <c r="J24" i="35"/>
  <c r="P24" i="35" s="1"/>
  <c r="R24" i="35" s="1"/>
  <c r="S24" i="35" s="1"/>
  <c r="J25" i="35"/>
  <c r="J26" i="35"/>
  <c r="J27" i="35"/>
  <c r="P27" i="35" s="1"/>
  <c r="R27" i="35" s="1"/>
  <c r="S27" i="35" s="1"/>
  <c r="J28" i="35"/>
  <c r="J29" i="35"/>
  <c r="J30" i="35"/>
  <c r="Q30" i="35" s="1"/>
  <c r="J31" i="35"/>
  <c r="K31" i="35" s="1"/>
  <c r="J32" i="35"/>
  <c r="P32" i="35" s="1"/>
  <c r="R32" i="35" s="1"/>
  <c r="S32" i="35" s="1"/>
  <c r="J33" i="35"/>
  <c r="Q33" i="35" s="1"/>
  <c r="J34" i="35"/>
  <c r="K34" i="35" s="1"/>
  <c r="J35" i="35"/>
  <c r="J36" i="35"/>
  <c r="P36" i="35"/>
  <c r="J37" i="35"/>
  <c r="K37" i="35" s="1"/>
  <c r="J39" i="35"/>
  <c r="P39" i="35"/>
  <c r="R39" i="35" s="1"/>
  <c r="S39" i="35" s="1"/>
  <c r="J40" i="35"/>
  <c r="P40" i="35" s="1"/>
  <c r="Q40" i="35"/>
  <c r="J41" i="35"/>
  <c r="P41" i="35" s="1"/>
  <c r="R41" i="35" s="1"/>
  <c r="S41" i="35" s="1"/>
  <c r="J42" i="35"/>
  <c r="K42" i="35" s="1"/>
  <c r="J43" i="35"/>
  <c r="K43" i="35" s="1"/>
  <c r="J44" i="35"/>
  <c r="Q44" i="35" s="1"/>
  <c r="J45" i="35"/>
  <c r="P45" i="35" s="1"/>
  <c r="J46" i="35"/>
  <c r="P46" i="35"/>
  <c r="R46" i="35" s="1"/>
  <c r="S46" i="35" s="1"/>
  <c r="J47" i="35"/>
  <c r="J48" i="35"/>
  <c r="J49" i="35"/>
  <c r="Q49" i="35" s="1"/>
  <c r="P49" i="35"/>
  <c r="J50" i="35"/>
  <c r="P50" i="35" s="1"/>
  <c r="R50" i="35" s="1"/>
  <c r="S50" i="35" s="1"/>
  <c r="J62" i="35"/>
  <c r="J63" i="35"/>
  <c r="J64" i="35"/>
  <c r="Q64" i="35" s="1"/>
  <c r="J65" i="35"/>
  <c r="Q65" i="35" s="1"/>
  <c r="J66" i="35"/>
  <c r="K66" i="35"/>
  <c r="J67" i="35"/>
  <c r="P67" i="35"/>
  <c r="R67" i="35" s="1"/>
  <c r="S67" i="35" s="1"/>
  <c r="J68" i="35"/>
  <c r="K68" i="35" s="1"/>
  <c r="P68" i="35"/>
  <c r="R68" i="35" s="1"/>
  <c r="S68" i="35" s="1"/>
  <c r="J69" i="35"/>
  <c r="J70" i="35"/>
  <c r="J71" i="35"/>
  <c r="K71" i="35" s="1"/>
  <c r="J72" i="35"/>
  <c r="Q72" i="35" s="1"/>
  <c r="J73" i="35"/>
  <c r="K73" i="35" s="1"/>
  <c r="J74" i="35"/>
  <c r="P74" i="35"/>
  <c r="R74" i="35" s="1"/>
  <c r="S74" i="35" s="1"/>
  <c r="J75" i="35"/>
  <c r="K75" i="35" s="1"/>
  <c r="J77" i="35"/>
  <c r="P77" i="35"/>
  <c r="J78" i="35"/>
  <c r="Q78" i="35"/>
  <c r="J79" i="35"/>
  <c r="J80" i="35"/>
  <c r="P80" i="35" s="1"/>
  <c r="J81" i="35"/>
  <c r="K81" i="35" s="1"/>
  <c r="J82" i="35"/>
  <c r="J83" i="35"/>
  <c r="Q83" i="35" s="1"/>
  <c r="J84" i="35"/>
  <c r="P84" i="35" s="1"/>
  <c r="J85" i="35"/>
  <c r="P85" i="35"/>
  <c r="J86" i="35"/>
  <c r="Q86" i="35" s="1"/>
  <c r="P86" i="35"/>
  <c r="J87" i="35"/>
  <c r="J88" i="35"/>
  <c r="Q88" i="35" s="1"/>
  <c r="J89" i="35"/>
  <c r="J90" i="35"/>
  <c r="P90" i="35" s="1"/>
  <c r="R90" i="35" s="1"/>
  <c r="S90" i="35" s="1"/>
  <c r="Q90" i="35"/>
  <c r="J91" i="35"/>
  <c r="P91" i="35"/>
  <c r="R91" i="35" s="1"/>
  <c r="S91" i="35" s="1"/>
  <c r="J92" i="35"/>
  <c r="P92" i="35" s="1"/>
  <c r="R92" i="35" s="1"/>
  <c r="S92" i="35" s="1"/>
  <c r="J93" i="35"/>
  <c r="K93" i="35" s="1"/>
  <c r="Q93" i="35"/>
  <c r="J61" i="35"/>
  <c r="Q61" i="35" s="1"/>
  <c r="Q67" i="35"/>
  <c r="Q69" i="35"/>
  <c r="Q70" i="35"/>
  <c r="Q71" i="35"/>
  <c r="Q73" i="35"/>
  <c r="Q74" i="35"/>
  <c r="K77" i="35"/>
  <c r="Q77" i="35" s="1"/>
  <c r="Q82" i="35"/>
  <c r="Q85" i="35"/>
  <c r="Q91" i="35"/>
  <c r="J94" i="35"/>
  <c r="J95" i="35"/>
  <c r="K95" i="35" s="1"/>
  <c r="J96" i="35"/>
  <c r="K96" i="35" s="1"/>
  <c r="J97" i="35"/>
  <c r="K97" i="35" s="1"/>
  <c r="J98" i="35"/>
  <c r="Q98" i="35"/>
  <c r="J99" i="35"/>
  <c r="Q99" i="35" s="1"/>
  <c r="Q100" i="35"/>
  <c r="J101" i="35"/>
  <c r="K101" i="35" s="1"/>
  <c r="Q101" i="35"/>
  <c r="J16" i="35"/>
  <c r="Q17" i="35"/>
  <c r="Q26" i="35"/>
  <c r="Q28" i="35"/>
  <c r="Q29" i="35"/>
  <c r="Q31" i="35"/>
  <c r="Q37" i="35"/>
  <c r="Q39" i="35"/>
  <c r="Q41" i="35"/>
  <c r="Q45" i="35"/>
  <c r="Q46" i="35"/>
  <c r="Q47" i="35"/>
  <c r="Q50" i="35"/>
  <c r="Q51" i="35"/>
  <c r="Q110" i="35"/>
  <c r="Q111" i="35"/>
  <c r="Q114" i="35"/>
  <c r="Q116" i="35"/>
  <c r="Q118" i="35"/>
  <c r="Q119" i="35"/>
  <c r="Q121" i="35"/>
  <c r="Q133" i="35"/>
  <c r="Q134" i="35"/>
  <c r="L111" i="35"/>
  <c r="L112" i="35"/>
  <c r="L113" i="35"/>
  <c r="L114" i="35"/>
  <c r="L115" i="35"/>
  <c r="L116" i="35"/>
  <c r="L117" i="35"/>
  <c r="L118" i="35"/>
  <c r="L119" i="35"/>
  <c r="L120" i="35"/>
  <c r="L121" i="35"/>
  <c r="L122" i="35"/>
  <c r="L123" i="35"/>
  <c r="L124" i="35"/>
  <c r="L125" i="35"/>
  <c r="L126" i="35"/>
  <c r="L127" i="35"/>
  <c r="L128" i="35"/>
  <c r="L129" i="35"/>
  <c r="L130" i="35"/>
  <c r="L131" i="35"/>
  <c r="L132" i="35"/>
  <c r="L133" i="35"/>
  <c r="L134" i="35"/>
  <c r="L135" i="35"/>
  <c r="L110" i="35"/>
  <c r="L62" i="35"/>
  <c r="L63" i="35"/>
  <c r="L64" i="35"/>
  <c r="L65" i="35"/>
  <c r="L66" i="35"/>
  <c r="L67" i="35"/>
  <c r="L68" i="35"/>
  <c r="L69" i="35"/>
  <c r="L70" i="35"/>
  <c r="L71" i="35"/>
  <c r="L72" i="35"/>
  <c r="L73" i="35"/>
  <c r="L74" i="35"/>
  <c r="L75" i="35"/>
  <c r="L76" i="35"/>
  <c r="L77" i="35"/>
  <c r="L78" i="35"/>
  <c r="L79" i="35"/>
  <c r="L80" i="35"/>
  <c r="L81" i="35"/>
  <c r="L82" i="35"/>
  <c r="L83" i="35"/>
  <c r="L84" i="35"/>
  <c r="L85" i="35"/>
  <c r="L86" i="35"/>
  <c r="L87" i="35"/>
  <c r="L88" i="35"/>
  <c r="L89" i="35"/>
  <c r="L90" i="35"/>
  <c r="L91" i="35"/>
  <c r="L92" i="35"/>
  <c r="L93" i="35"/>
  <c r="L94" i="35"/>
  <c r="L95" i="35"/>
  <c r="L96" i="35"/>
  <c r="L97" i="35"/>
  <c r="L98" i="35"/>
  <c r="L99" i="35"/>
  <c r="L100" i="35"/>
  <c r="L101" i="35"/>
  <c r="L61" i="35"/>
  <c r="C111" i="35"/>
  <c r="C112" i="35"/>
  <c r="C113" i="35"/>
  <c r="C114" i="35"/>
  <c r="C115" i="35"/>
  <c r="C116" i="35"/>
  <c r="C117" i="35"/>
  <c r="C118" i="35"/>
  <c r="C119" i="35"/>
  <c r="C120" i="35"/>
  <c r="C121" i="35"/>
  <c r="C122" i="35"/>
  <c r="C123" i="35"/>
  <c r="C124" i="35"/>
  <c r="C125" i="35"/>
  <c r="C126" i="35"/>
  <c r="C127" i="35"/>
  <c r="C128" i="35"/>
  <c r="C129" i="35"/>
  <c r="C130" i="35"/>
  <c r="C131" i="35"/>
  <c r="C132" i="35"/>
  <c r="C133" i="35"/>
  <c r="C134" i="35"/>
  <c r="C135" i="35"/>
  <c r="C110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61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16" i="35"/>
  <c r="P79" i="4"/>
  <c r="R79" i="4" s="1"/>
  <c r="S79" i="4" s="1"/>
  <c r="P80" i="4"/>
  <c r="R80" i="4"/>
  <c r="S80" i="4" s="1"/>
  <c r="P81" i="4"/>
  <c r="P82" i="4"/>
  <c r="Q82" i="4"/>
  <c r="R82" i="4"/>
  <c r="S82" i="4" s="1"/>
  <c r="P78" i="4"/>
  <c r="K79" i="4"/>
  <c r="Q81" i="4"/>
  <c r="F145" i="4"/>
  <c r="G137" i="4"/>
  <c r="D137" i="4"/>
  <c r="P135" i="4"/>
  <c r="I135" i="4"/>
  <c r="Q135" i="4" s="1"/>
  <c r="F135" i="4"/>
  <c r="P134" i="4"/>
  <c r="R134" i="4" s="1"/>
  <c r="S134" i="4" s="1"/>
  <c r="I134" i="4"/>
  <c r="Q134" i="4"/>
  <c r="F134" i="4"/>
  <c r="P133" i="4"/>
  <c r="I133" i="4"/>
  <c r="K133" i="4" s="1"/>
  <c r="F133" i="4"/>
  <c r="P132" i="4"/>
  <c r="I132" i="4"/>
  <c r="K132" i="4" s="1"/>
  <c r="Q132" i="4"/>
  <c r="F132" i="4"/>
  <c r="P131" i="4"/>
  <c r="I131" i="4"/>
  <c r="F131" i="4"/>
  <c r="P130" i="4"/>
  <c r="R130" i="4" s="1"/>
  <c r="S130" i="4" s="1"/>
  <c r="I130" i="4"/>
  <c r="F130" i="4"/>
  <c r="P129" i="4"/>
  <c r="I129" i="4"/>
  <c r="K129" i="4" s="1"/>
  <c r="F129" i="4"/>
  <c r="P128" i="4"/>
  <c r="R128" i="4" s="1"/>
  <c r="S128" i="4" s="1"/>
  <c r="I128" i="4"/>
  <c r="F128" i="4"/>
  <c r="P127" i="4"/>
  <c r="I127" i="4"/>
  <c r="K127" i="4" s="1"/>
  <c r="F127" i="4"/>
  <c r="P126" i="4"/>
  <c r="I126" i="4"/>
  <c r="K126" i="4" s="1"/>
  <c r="F126" i="4"/>
  <c r="P125" i="4"/>
  <c r="I125" i="4"/>
  <c r="Q125" i="4" s="1"/>
  <c r="F125" i="4"/>
  <c r="P124" i="4"/>
  <c r="I124" i="4"/>
  <c r="K124" i="4" s="1"/>
  <c r="F124" i="4"/>
  <c r="P123" i="4"/>
  <c r="I123" i="4"/>
  <c r="Q123" i="4" s="1"/>
  <c r="F123" i="4"/>
  <c r="P122" i="4"/>
  <c r="I122" i="4"/>
  <c r="K122" i="4" s="1"/>
  <c r="R122" i="4"/>
  <c r="S122" i="4" s="1"/>
  <c r="F122" i="4"/>
  <c r="P121" i="4"/>
  <c r="I121" i="4"/>
  <c r="K121" i="4"/>
  <c r="F121" i="4"/>
  <c r="P120" i="4"/>
  <c r="I120" i="4"/>
  <c r="K120" i="4" s="1"/>
  <c r="R120" i="4"/>
  <c r="S120" i="4" s="1"/>
  <c r="F120" i="4"/>
  <c r="P119" i="4"/>
  <c r="I119" i="4"/>
  <c r="K119" i="4" s="1"/>
  <c r="Q119" i="4"/>
  <c r="F119" i="4"/>
  <c r="P118" i="4"/>
  <c r="I118" i="4"/>
  <c r="F118" i="4"/>
  <c r="P117" i="4"/>
  <c r="I117" i="4"/>
  <c r="R117" i="4" s="1"/>
  <c r="S117" i="4" s="1"/>
  <c r="F117" i="4"/>
  <c r="P116" i="4"/>
  <c r="I116" i="4"/>
  <c r="Q116" i="4" s="1"/>
  <c r="F116" i="4"/>
  <c r="P115" i="4"/>
  <c r="I115" i="4"/>
  <c r="F115" i="4"/>
  <c r="P114" i="4"/>
  <c r="I114" i="4"/>
  <c r="K114" i="4" s="1"/>
  <c r="F114" i="4"/>
  <c r="P113" i="4"/>
  <c r="R113" i="4" s="1"/>
  <c r="S113" i="4" s="1"/>
  <c r="I113" i="4"/>
  <c r="Q113" i="4" s="1"/>
  <c r="F113" i="4"/>
  <c r="P112" i="4"/>
  <c r="I112" i="4"/>
  <c r="F112" i="4"/>
  <c r="P111" i="4"/>
  <c r="I111" i="4"/>
  <c r="K111" i="4" s="1"/>
  <c r="F111" i="4"/>
  <c r="P110" i="4"/>
  <c r="I110" i="4"/>
  <c r="K110" i="4" s="1"/>
  <c r="Q110" i="4"/>
  <c r="F110" i="4"/>
  <c r="G103" i="4"/>
  <c r="D103" i="4"/>
  <c r="P101" i="4"/>
  <c r="R101" i="4" s="1"/>
  <c r="S101" i="4" s="1"/>
  <c r="F101" i="4"/>
  <c r="P100" i="4"/>
  <c r="K100" i="4"/>
  <c r="F100" i="4"/>
  <c r="P99" i="4"/>
  <c r="K99" i="4"/>
  <c r="Q99" i="4"/>
  <c r="F99" i="4"/>
  <c r="P98" i="4"/>
  <c r="R98" i="4" s="1"/>
  <c r="S98" i="4" s="1"/>
  <c r="K98" i="4"/>
  <c r="F98" i="4"/>
  <c r="P97" i="4"/>
  <c r="Q97" i="4"/>
  <c r="K97" i="4"/>
  <c r="F97" i="4"/>
  <c r="P96" i="4"/>
  <c r="F96" i="4"/>
  <c r="P95" i="4"/>
  <c r="F95" i="4"/>
  <c r="P94" i="4"/>
  <c r="Q94" i="4"/>
  <c r="F94" i="4"/>
  <c r="P93" i="4"/>
  <c r="R93" i="4"/>
  <c r="S93" i="4" s="1"/>
  <c r="K93" i="4"/>
  <c r="F93" i="4"/>
  <c r="K92" i="4"/>
  <c r="P92" i="4"/>
  <c r="F92" i="4"/>
  <c r="P91" i="4"/>
  <c r="F91" i="4"/>
  <c r="P90" i="4"/>
  <c r="R90" i="4" s="1"/>
  <c r="S90" i="4" s="1"/>
  <c r="K90" i="4"/>
  <c r="F90" i="4"/>
  <c r="P89" i="4"/>
  <c r="K89" i="4"/>
  <c r="Q89" i="4"/>
  <c r="F89" i="4"/>
  <c r="P88" i="4"/>
  <c r="F88" i="4"/>
  <c r="P87" i="4"/>
  <c r="F87" i="4"/>
  <c r="P86" i="4"/>
  <c r="F86" i="4"/>
  <c r="P85" i="4"/>
  <c r="F85" i="4"/>
  <c r="P84" i="4"/>
  <c r="R84" i="4" s="1"/>
  <c r="S84" i="4" s="1"/>
  <c r="Q84" i="4"/>
  <c r="K84" i="4"/>
  <c r="F84" i="4"/>
  <c r="P83" i="4"/>
  <c r="R83" i="4" s="1"/>
  <c r="S83" i="4" s="1"/>
  <c r="F83" i="4"/>
  <c r="F82" i="4"/>
  <c r="F81" i="4"/>
  <c r="F80" i="4"/>
  <c r="F79" i="4"/>
  <c r="F78" i="4"/>
  <c r="P77" i="4"/>
  <c r="R77" i="4"/>
  <c r="S77" i="4" s="1"/>
  <c r="K77" i="4"/>
  <c r="Q77" i="4" s="1"/>
  <c r="F77" i="4"/>
  <c r="P76" i="4"/>
  <c r="F76" i="4"/>
  <c r="P75" i="4"/>
  <c r="K75" i="4"/>
  <c r="F75" i="4"/>
  <c r="P74" i="4"/>
  <c r="R74" i="4"/>
  <c r="Q74" i="4"/>
  <c r="F74" i="4"/>
  <c r="P73" i="4"/>
  <c r="F73" i="4"/>
  <c r="P72" i="4"/>
  <c r="R72" i="4" s="1"/>
  <c r="S72" i="4" s="1"/>
  <c r="F72" i="4"/>
  <c r="P71" i="4"/>
  <c r="Q71" i="4"/>
  <c r="K71" i="4"/>
  <c r="F71" i="4"/>
  <c r="P70" i="4"/>
  <c r="K70" i="4"/>
  <c r="F70" i="4"/>
  <c r="P69" i="4"/>
  <c r="Q69" i="4"/>
  <c r="F69" i="4"/>
  <c r="Q68" i="4"/>
  <c r="P68" i="4"/>
  <c r="F68" i="4"/>
  <c r="P67" i="4"/>
  <c r="Q67" i="4"/>
  <c r="K67" i="4"/>
  <c r="F67" i="4"/>
  <c r="P66" i="4"/>
  <c r="F66" i="4"/>
  <c r="P65" i="4"/>
  <c r="R65" i="4" s="1"/>
  <c r="S65" i="4" s="1"/>
  <c r="K65" i="4"/>
  <c r="Q65" i="4"/>
  <c r="F65" i="4"/>
  <c r="P64" i="4"/>
  <c r="R64" i="4" s="1"/>
  <c r="S64" i="4" s="1"/>
  <c r="F64" i="4"/>
  <c r="P63" i="4"/>
  <c r="F63" i="4"/>
  <c r="P62" i="4"/>
  <c r="Q62" i="4"/>
  <c r="F62" i="4"/>
  <c r="P61" i="4"/>
  <c r="I61" i="4"/>
  <c r="R61" i="4" s="1"/>
  <c r="F61" i="4"/>
  <c r="G53" i="4"/>
  <c r="D53" i="4"/>
  <c r="P52" i="4"/>
  <c r="P51" i="4"/>
  <c r="I51" i="4"/>
  <c r="K51" i="4" s="1"/>
  <c r="F51" i="4"/>
  <c r="P50" i="4"/>
  <c r="I50" i="4"/>
  <c r="K50" i="4" s="1"/>
  <c r="Q50" i="4"/>
  <c r="F50" i="4"/>
  <c r="P49" i="4"/>
  <c r="I49" i="4"/>
  <c r="F49" i="4"/>
  <c r="I48" i="4"/>
  <c r="P48" i="4"/>
  <c r="F48" i="4"/>
  <c r="P47" i="4"/>
  <c r="I47" i="4"/>
  <c r="K47" i="4" s="1"/>
  <c r="F47" i="4"/>
  <c r="P46" i="4"/>
  <c r="I46" i="4"/>
  <c r="Q46" i="4" s="1"/>
  <c r="F46" i="4"/>
  <c r="P45" i="4"/>
  <c r="I45" i="4"/>
  <c r="K45" i="4" s="1"/>
  <c r="Q45" i="4"/>
  <c r="F45" i="4"/>
  <c r="I44" i="4"/>
  <c r="K44" i="4" s="1"/>
  <c r="P44" i="4"/>
  <c r="F44" i="4"/>
  <c r="P43" i="4"/>
  <c r="I43" i="4"/>
  <c r="K43" i="4" s="1"/>
  <c r="Q43" i="4"/>
  <c r="F43" i="4"/>
  <c r="P42" i="4"/>
  <c r="I42" i="4"/>
  <c r="K42" i="4" s="1"/>
  <c r="F42" i="4"/>
  <c r="P41" i="4"/>
  <c r="I41" i="4"/>
  <c r="Q41" i="4" s="1"/>
  <c r="F41" i="4"/>
  <c r="I40" i="4"/>
  <c r="Q40" i="4" s="1"/>
  <c r="P40" i="4"/>
  <c r="F40" i="4"/>
  <c r="I39" i="4"/>
  <c r="P39" i="4"/>
  <c r="F39" i="4"/>
  <c r="P38" i="4"/>
  <c r="I38" i="4"/>
  <c r="F38" i="4"/>
  <c r="P37" i="4"/>
  <c r="R37" i="4" s="1"/>
  <c r="S37" i="4" s="1"/>
  <c r="I37" i="4"/>
  <c r="Q37" i="4" s="1"/>
  <c r="F37" i="4"/>
  <c r="P36" i="4"/>
  <c r="I36" i="4"/>
  <c r="Q36" i="4" s="1"/>
  <c r="F36" i="4"/>
  <c r="I35" i="4"/>
  <c r="Q35" i="4"/>
  <c r="P35" i="4"/>
  <c r="F35" i="4"/>
  <c r="P34" i="4"/>
  <c r="R34" i="4" s="1"/>
  <c r="S34" i="4" s="1"/>
  <c r="Q34" i="4"/>
  <c r="F34" i="4"/>
  <c r="P33" i="4"/>
  <c r="K33" i="4"/>
  <c r="Q33" i="4"/>
  <c r="F33" i="4"/>
  <c r="P32" i="4"/>
  <c r="R32" i="4" s="1"/>
  <c r="S32" i="4" s="1"/>
  <c r="K32" i="4"/>
  <c r="F32" i="4"/>
  <c r="P31" i="4"/>
  <c r="K31" i="4"/>
  <c r="F31" i="4"/>
  <c r="P30" i="4"/>
  <c r="F30" i="4"/>
  <c r="P29" i="4"/>
  <c r="Q29" i="4"/>
  <c r="F29" i="4"/>
  <c r="P28" i="4"/>
  <c r="F28" i="4"/>
  <c r="P27" i="4"/>
  <c r="R27" i="4" s="1"/>
  <c r="S27" i="4" s="1"/>
  <c r="K27" i="4"/>
  <c r="F27" i="4"/>
  <c r="P26" i="4"/>
  <c r="F26" i="4"/>
  <c r="P25" i="4"/>
  <c r="Q25" i="4"/>
  <c r="R25" i="4"/>
  <c r="S25" i="4" s="1"/>
  <c r="K25" i="4"/>
  <c r="F25" i="4"/>
  <c r="P24" i="4"/>
  <c r="R24" i="4" s="1"/>
  <c r="S24" i="4" s="1"/>
  <c r="Q24" i="4"/>
  <c r="K24" i="4"/>
  <c r="F24" i="4"/>
  <c r="P23" i="4"/>
  <c r="R23" i="4" s="1"/>
  <c r="S23" i="4" s="1"/>
  <c r="Q23" i="4"/>
  <c r="K23" i="4"/>
  <c r="F23" i="4"/>
  <c r="P22" i="4"/>
  <c r="R22" i="4" s="1"/>
  <c r="S22" i="4" s="1"/>
  <c r="K22" i="4"/>
  <c r="F22" i="4"/>
  <c r="P21" i="4"/>
  <c r="F21" i="4"/>
  <c r="Q20" i="4"/>
  <c r="P20" i="4"/>
  <c r="F20" i="4"/>
  <c r="K19" i="4"/>
  <c r="Q19" i="4"/>
  <c r="P19" i="4"/>
  <c r="F19" i="4"/>
  <c r="P18" i="4"/>
  <c r="Q18" i="4"/>
  <c r="F18" i="4"/>
  <c r="P17" i="4"/>
  <c r="K17" i="4"/>
  <c r="Q17" i="4"/>
  <c r="F17" i="4"/>
  <c r="P16" i="4"/>
  <c r="R16" i="4" s="1"/>
  <c r="S16" i="4" s="1"/>
  <c r="P3" i="4"/>
  <c r="P2" i="4"/>
  <c r="K34" i="4"/>
  <c r="G137" i="35"/>
  <c r="D137" i="35"/>
  <c r="P134" i="35"/>
  <c r="K134" i="35"/>
  <c r="P123" i="35"/>
  <c r="R123" i="35" s="1"/>
  <c r="S123" i="35" s="1"/>
  <c r="P121" i="35"/>
  <c r="R121" i="35"/>
  <c r="S121" i="35" s="1"/>
  <c r="K110" i="35"/>
  <c r="G103" i="35"/>
  <c r="D103" i="35"/>
  <c r="P99" i="35"/>
  <c r="P96" i="35"/>
  <c r="P78" i="35"/>
  <c r="R78" i="35" s="1"/>
  <c r="S78" i="35" s="1"/>
  <c r="P75" i="35"/>
  <c r="P73" i="35"/>
  <c r="R73" i="35" s="1"/>
  <c r="S73" i="35" s="1"/>
  <c r="P69" i="35"/>
  <c r="P65" i="35"/>
  <c r="G53" i="35"/>
  <c r="D53" i="35"/>
  <c r="P52" i="35"/>
  <c r="P51" i="35"/>
  <c r="K51" i="35"/>
  <c r="P43" i="35"/>
  <c r="R43" i="35" s="1"/>
  <c r="S43" i="35" s="1"/>
  <c r="P31" i="35"/>
  <c r="P30" i="35"/>
  <c r="P28" i="35"/>
  <c r="P26" i="35"/>
  <c r="P3" i="35"/>
  <c r="P2" i="35"/>
  <c r="K118" i="35"/>
  <c r="K99" i="35"/>
  <c r="K86" i="35"/>
  <c r="K63" i="35"/>
  <c r="K41" i="35"/>
  <c r="K30" i="35"/>
  <c r="K28" i="35"/>
  <c r="K26" i="35"/>
  <c r="K69" i="35"/>
  <c r="K123" i="35"/>
  <c r="Q88" i="4"/>
  <c r="Q92" i="4"/>
  <c r="Q27" i="4"/>
  <c r="K18" i="4"/>
  <c r="R76" i="4"/>
  <c r="S76" i="4" s="1"/>
  <c r="Q79" i="4"/>
  <c r="K61" i="35"/>
  <c r="Q80" i="4"/>
  <c r="K80" i="4"/>
  <c r="K123" i="4"/>
  <c r="K78" i="35"/>
  <c r="K48" i="35"/>
  <c r="K134" i="4"/>
  <c r="P120" i="35"/>
  <c r="R120" i="35" s="1"/>
  <c r="S120" i="35" s="1"/>
  <c r="Q122" i="4"/>
  <c r="R127" i="4"/>
  <c r="S127" i="4"/>
  <c r="Q129" i="4"/>
  <c r="Q70" i="4"/>
  <c r="P71" i="35"/>
  <c r="R71" i="35" s="1"/>
  <c r="S71" i="35" s="1"/>
  <c r="R70" i="4"/>
  <c r="S70" i="4" s="1"/>
  <c r="K90" i="35"/>
  <c r="Q64" i="4"/>
  <c r="K68" i="4"/>
  <c r="P61" i="35"/>
  <c r="K69" i="4"/>
  <c r="Q75" i="4"/>
  <c r="K62" i="4"/>
  <c r="Q121" i="4"/>
  <c r="Q98" i="4"/>
  <c r="K45" i="35"/>
  <c r="Q22" i="4"/>
  <c r="K64" i="4"/>
  <c r="R33" i="4"/>
  <c r="S33" i="4" s="1"/>
  <c r="R68" i="4"/>
  <c r="S68" i="4" s="1"/>
  <c r="R69" i="4"/>
  <c r="S69" i="4" s="1"/>
  <c r="R92" i="4"/>
  <c r="S92" i="4" s="1"/>
  <c r="R63" i="4"/>
  <c r="S63" i="4" s="1"/>
  <c r="R66" i="4"/>
  <c r="S66" i="4" s="1"/>
  <c r="R86" i="4"/>
  <c r="S86" i="4" s="1"/>
  <c r="R87" i="4"/>
  <c r="S87" i="4" s="1"/>
  <c r="R88" i="4"/>
  <c r="S88" i="4" s="1"/>
  <c r="R94" i="4"/>
  <c r="S94" i="4" s="1"/>
  <c r="R95" i="4"/>
  <c r="S95" i="4" s="1"/>
  <c r="R18" i="4"/>
  <c r="S18" i="4" s="1"/>
  <c r="R19" i="4"/>
  <c r="S19" i="4" s="1"/>
  <c r="R20" i="4"/>
  <c r="S20" i="4" s="1"/>
  <c r="R21" i="4"/>
  <c r="S21" i="4" s="1"/>
  <c r="R35" i="4"/>
  <c r="S35" i="4" s="1"/>
  <c r="R42" i="4"/>
  <c r="S42" i="4" s="1"/>
  <c r="R47" i="4"/>
  <c r="S47" i="4" s="1"/>
  <c r="R110" i="4"/>
  <c r="R115" i="4"/>
  <c r="S115" i="4" s="1"/>
  <c r="R116" i="4"/>
  <c r="S116" i="4" s="1"/>
  <c r="R129" i="4"/>
  <c r="S129" i="4" s="1"/>
  <c r="R133" i="4"/>
  <c r="S133" i="4" s="1"/>
  <c r="R135" i="4"/>
  <c r="S135" i="4" s="1"/>
  <c r="S74" i="4"/>
  <c r="S110" i="4"/>
  <c r="Q28" i="4"/>
  <c r="K28" i="4"/>
  <c r="Q31" i="4"/>
  <c r="Q66" i="4"/>
  <c r="K66" i="4"/>
  <c r="Q115" i="4"/>
  <c r="K115" i="4"/>
  <c r="Q118" i="4"/>
  <c r="K118" i="4"/>
  <c r="P82" i="35"/>
  <c r="P70" i="35"/>
  <c r="R70" i="35"/>
  <c r="S70" i="35" s="1"/>
  <c r="K35" i="35"/>
  <c r="P33" i="35"/>
  <c r="K33" i="35"/>
  <c r="P29" i="35"/>
  <c r="R29" i="35"/>
  <c r="S29" i="35" s="1"/>
  <c r="P124" i="35"/>
  <c r="R124" i="35" s="1"/>
  <c r="S124" i="35" s="1"/>
  <c r="P116" i="35"/>
  <c r="K116" i="35"/>
  <c r="K29" i="4"/>
  <c r="K38" i="35"/>
  <c r="K74" i="4"/>
  <c r="K85" i="35"/>
  <c r="K29" i="35"/>
  <c r="K49" i="35"/>
  <c r="K91" i="35"/>
  <c r="K21" i="4"/>
  <c r="Q21" i="4"/>
  <c r="K86" i="4"/>
  <c r="Q86" i="4"/>
  <c r="Q87" i="4"/>
  <c r="K87" i="4"/>
  <c r="K88" i="4"/>
  <c r="Q91" i="4"/>
  <c r="K91" i="4"/>
  <c r="K101" i="4"/>
  <c r="Q101" i="4"/>
  <c r="K122" i="35"/>
  <c r="P76" i="35"/>
  <c r="R76" i="35" s="1"/>
  <c r="S76" i="35" s="1"/>
  <c r="K76" i="35"/>
  <c r="K129" i="35"/>
  <c r="K80" i="35"/>
  <c r="P95" i="35"/>
  <c r="R95" i="35" s="1"/>
  <c r="S95" i="35" s="1"/>
  <c r="Q93" i="4"/>
  <c r="Q32" i="4"/>
  <c r="K35" i="4"/>
  <c r="K119" i="35"/>
  <c r="K133" i="35"/>
  <c r="K70" i="35"/>
  <c r="K82" i="35"/>
  <c r="R69" i="35"/>
  <c r="S69" i="35" s="1"/>
  <c r="R75" i="35"/>
  <c r="S75" i="35" s="1"/>
  <c r="P101" i="35"/>
  <c r="R101" i="35"/>
  <c r="S101" i="35" s="1"/>
  <c r="R110" i="35"/>
  <c r="S110" i="35" s="1"/>
  <c r="Q114" i="4"/>
  <c r="R96" i="35"/>
  <c r="S96" i="35" s="1"/>
  <c r="K20" i="4"/>
  <c r="Q42" i="4"/>
  <c r="K41" i="4"/>
  <c r="Q61" i="4"/>
  <c r="K61" i="4"/>
  <c r="Q63" i="4"/>
  <c r="K63" i="4"/>
  <c r="K95" i="4"/>
  <c r="Q95" i="4"/>
  <c r="K17" i="35"/>
  <c r="K46" i="35"/>
  <c r="K94" i="4"/>
  <c r="K135" i="35"/>
  <c r="K39" i="35"/>
  <c r="K67" i="35"/>
  <c r="K126" i="35"/>
  <c r="K72" i="35"/>
  <c r="K74" i="35"/>
  <c r="K84" i="35"/>
  <c r="K100" i="35"/>
  <c r="P135" i="35"/>
  <c r="K76" i="4"/>
  <c r="Q76" i="4"/>
  <c r="K117" i="4"/>
  <c r="Q117" i="4"/>
  <c r="R118" i="35"/>
  <c r="S118" i="35" s="1"/>
  <c r="K50" i="35"/>
  <c r="P93" i="35"/>
  <c r="R93" i="35" s="1"/>
  <c r="S93" i="35" s="1"/>
  <c r="K46" i="4" l="1"/>
  <c r="R46" i="4"/>
  <c r="S46" i="4" s="1"/>
  <c r="K83" i="35"/>
  <c r="R39" i="4"/>
  <c r="S39" i="4" s="1"/>
  <c r="R48" i="4"/>
  <c r="S48" i="4" s="1"/>
  <c r="Q124" i="4"/>
  <c r="Q126" i="4"/>
  <c r="Q97" i="35"/>
  <c r="K92" i="35"/>
  <c r="P83" i="35"/>
  <c r="P72" i="35"/>
  <c r="P23" i="35"/>
  <c r="R23" i="35" s="1"/>
  <c r="S23" i="35" s="1"/>
  <c r="P127" i="35"/>
  <c r="R127" i="35" s="1"/>
  <c r="S127" i="35" s="1"/>
  <c r="R26" i="35"/>
  <c r="S26" i="35" s="1"/>
  <c r="R126" i="4"/>
  <c r="S126" i="4" s="1"/>
  <c r="Q96" i="35"/>
  <c r="Q80" i="35"/>
  <c r="Q43" i="35"/>
  <c r="R40" i="35"/>
  <c r="S40" i="35" s="1"/>
  <c r="Q112" i="35"/>
  <c r="R33" i="35"/>
  <c r="S33" i="35" s="1"/>
  <c r="R85" i="35"/>
  <c r="S85" i="35" s="1"/>
  <c r="R77" i="35"/>
  <c r="S77" i="35" s="1"/>
  <c r="K44" i="35"/>
  <c r="R86" i="35"/>
  <c r="S86" i="35" s="1"/>
  <c r="R84" i="35"/>
  <c r="S84" i="35" s="1"/>
  <c r="P97" i="35"/>
  <c r="R97" i="35" s="1"/>
  <c r="S97" i="35" s="1"/>
  <c r="K40" i="4"/>
  <c r="K125" i="4"/>
  <c r="Q127" i="4"/>
  <c r="Q95" i="35"/>
  <c r="Q75" i="35"/>
  <c r="Q42" i="35"/>
  <c r="R45" i="35"/>
  <c r="S45" i="35" s="1"/>
  <c r="R31" i="35"/>
  <c r="S31" i="35" s="1"/>
  <c r="R99" i="35"/>
  <c r="S99" i="35" s="1"/>
  <c r="R83" i="35"/>
  <c r="S83" i="35" s="1"/>
  <c r="R135" i="35"/>
  <c r="S135" i="35" s="1"/>
  <c r="P44" i="35"/>
  <c r="R44" i="35" s="1"/>
  <c r="S44" i="35" s="1"/>
  <c r="K113" i="4"/>
  <c r="Q27" i="35"/>
  <c r="R30" i="35"/>
  <c r="S30" i="35" s="1"/>
  <c r="R82" i="35"/>
  <c r="S82" i="35" s="1"/>
  <c r="R134" i="35"/>
  <c r="S134" i="35" s="1"/>
  <c r="K27" i="35"/>
  <c r="K113" i="35"/>
  <c r="K36" i="4"/>
  <c r="Q113" i="35"/>
  <c r="R51" i="35"/>
  <c r="S51" i="35" s="1"/>
  <c r="R133" i="35"/>
  <c r="S133" i="35" s="1"/>
  <c r="P117" i="35"/>
  <c r="R117" i="35" s="1"/>
  <c r="S117" i="35" s="1"/>
  <c r="Q120" i="4"/>
  <c r="P114" i="35"/>
  <c r="R114" i="35" s="1"/>
  <c r="S114" i="35" s="1"/>
  <c r="R28" i="35"/>
  <c r="S28" i="35" s="1"/>
  <c r="R61" i="35"/>
  <c r="S61" i="35" s="1"/>
  <c r="R80" i="35"/>
  <c r="S80" i="35" s="1"/>
  <c r="R65" i="35"/>
  <c r="S65" i="35" s="1"/>
  <c r="R132" i="4"/>
  <c r="S132" i="4" s="1"/>
  <c r="Q47" i="4"/>
  <c r="K48" i="4"/>
  <c r="R41" i="4"/>
  <c r="S41" i="4" s="1"/>
  <c r="K37" i="4"/>
  <c r="R44" i="4"/>
  <c r="S44" i="4" s="1"/>
  <c r="Q44" i="4"/>
  <c r="Q51" i="4"/>
  <c r="R51" i="4"/>
  <c r="S51" i="4" s="1"/>
  <c r="R49" i="4"/>
  <c r="S49" i="4" s="1"/>
  <c r="Q48" i="4"/>
  <c r="R50" i="4"/>
  <c r="S50" i="4" s="1"/>
  <c r="R40" i="4"/>
  <c r="S40" i="4" s="1"/>
  <c r="V53" i="4"/>
  <c r="V141" i="4" s="1"/>
  <c r="K98" i="35"/>
  <c r="P98" i="35"/>
  <c r="R98" i="35" s="1"/>
  <c r="S98" i="35" s="1"/>
  <c r="Q120" i="35"/>
  <c r="K120" i="35"/>
  <c r="Q48" i="35"/>
  <c r="P48" i="35"/>
  <c r="R48" i="35" s="1"/>
  <c r="S48" i="35" s="1"/>
  <c r="P47" i="35"/>
  <c r="R47" i="35" s="1"/>
  <c r="S47" i="35" s="1"/>
  <c r="K47" i="35"/>
  <c r="S61" i="4"/>
  <c r="Q111" i="4"/>
  <c r="K82" i="4"/>
  <c r="Q32" i="35"/>
  <c r="K32" i="35"/>
  <c r="K130" i="4"/>
  <c r="Q130" i="4"/>
  <c r="Q115" i="35"/>
  <c r="K115" i="35"/>
  <c r="P115" i="35"/>
  <c r="R115" i="35" s="1"/>
  <c r="S115" i="35" s="1"/>
  <c r="Q49" i="4"/>
  <c r="K49" i="4"/>
  <c r="K96" i="4"/>
  <c r="Q96" i="4"/>
  <c r="Q131" i="4"/>
  <c r="K131" i="4"/>
  <c r="K137" i="4" s="1"/>
  <c r="J143" i="4" s="1"/>
  <c r="Q78" i="4"/>
  <c r="K78" i="4"/>
  <c r="R29" i="4"/>
  <c r="S29" i="4" s="1"/>
  <c r="R96" i="4"/>
  <c r="S96" i="4" s="1"/>
  <c r="R131" i="4"/>
  <c r="S131" i="4" s="1"/>
  <c r="R78" i="4"/>
  <c r="S78" i="4" s="1"/>
  <c r="Q89" i="35"/>
  <c r="K89" i="35"/>
  <c r="P89" i="35"/>
  <c r="R89" i="35" s="1"/>
  <c r="S89" i="35" s="1"/>
  <c r="R124" i="4"/>
  <c r="S124" i="4" s="1"/>
  <c r="Q16" i="4"/>
  <c r="K16" i="4"/>
  <c r="R71" i="4"/>
  <c r="S71" i="4" s="1"/>
  <c r="R89" i="4"/>
  <c r="S89" i="4" s="1"/>
  <c r="R111" i="4"/>
  <c r="S111" i="4" s="1"/>
  <c r="Q30" i="4"/>
  <c r="K30" i="4"/>
  <c r="R36" i="4"/>
  <c r="S36" i="4" s="1"/>
  <c r="R43" i="4"/>
  <c r="S43" i="4" s="1"/>
  <c r="P88" i="35"/>
  <c r="R88" i="35" s="1"/>
  <c r="S88" i="35" s="1"/>
  <c r="K88" i="35"/>
  <c r="Q25" i="35"/>
  <c r="K25" i="35"/>
  <c r="P25" i="35"/>
  <c r="R25" i="35" s="1"/>
  <c r="S25" i="35" s="1"/>
  <c r="K131" i="35"/>
  <c r="P131" i="35"/>
  <c r="R131" i="35" s="1"/>
  <c r="S131" i="35" s="1"/>
  <c r="Q131" i="35"/>
  <c r="R30" i="4"/>
  <c r="S30" i="4" s="1"/>
  <c r="K112" i="4"/>
  <c r="Q112" i="4"/>
  <c r="R119" i="4"/>
  <c r="S119" i="4" s="1"/>
  <c r="R125" i="4"/>
  <c r="S125" i="4" s="1"/>
  <c r="Q87" i="35"/>
  <c r="K87" i="35"/>
  <c r="P87" i="35"/>
  <c r="R87" i="35" s="1"/>
  <c r="S87" i="35" s="1"/>
  <c r="K130" i="35"/>
  <c r="Q130" i="35"/>
  <c r="P130" i="35"/>
  <c r="R130" i="35" s="1"/>
  <c r="S130" i="35" s="1"/>
  <c r="Q90" i="4"/>
  <c r="Q72" i="4"/>
  <c r="K72" i="4"/>
  <c r="R97" i="4"/>
  <c r="S97" i="4" s="1"/>
  <c r="R112" i="4"/>
  <c r="S112" i="4" s="1"/>
  <c r="R17" i="4"/>
  <c r="S17" i="4" s="1"/>
  <c r="K24" i="35"/>
  <c r="Q24" i="35"/>
  <c r="K16" i="35"/>
  <c r="P16" i="35"/>
  <c r="R16" i="35" s="1"/>
  <c r="Q16" i="35"/>
  <c r="P42" i="35"/>
  <c r="R42" i="35" s="1"/>
  <c r="S42" i="35" s="1"/>
  <c r="K81" i="4"/>
  <c r="Q117" i="35"/>
  <c r="Q68" i="35"/>
  <c r="R118" i="4"/>
  <c r="S118" i="4" s="1"/>
  <c r="Q132" i="35"/>
  <c r="P132" i="35"/>
  <c r="R132" i="35" s="1"/>
  <c r="S132" i="35" s="1"/>
  <c r="K83" i="4"/>
  <c r="Q83" i="4"/>
  <c r="R31" i="4"/>
  <c r="S31" i="4" s="1"/>
  <c r="Q73" i="4"/>
  <c r="K73" i="4"/>
  <c r="R81" i="4"/>
  <c r="S81" i="4" s="1"/>
  <c r="R112" i="35"/>
  <c r="S112" i="35" s="1"/>
  <c r="R73" i="4"/>
  <c r="S73" i="4" s="1"/>
  <c r="R91" i="4"/>
  <c r="S91" i="4" s="1"/>
  <c r="P111" i="35"/>
  <c r="R111" i="35" s="1"/>
  <c r="S111" i="35" s="1"/>
  <c r="K111" i="35"/>
  <c r="V103" i="4"/>
  <c r="V142" i="4" s="1"/>
  <c r="K38" i="4"/>
  <c r="Q38" i="4"/>
  <c r="P66" i="35"/>
  <c r="R66" i="35" s="1"/>
  <c r="S66" i="35" s="1"/>
  <c r="Q66" i="35"/>
  <c r="V137" i="4"/>
  <c r="V143" i="4" s="1"/>
  <c r="R38" i="4"/>
  <c r="S38" i="4" s="1"/>
  <c r="K94" i="35"/>
  <c r="Q94" i="35"/>
  <c r="P22" i="35"/>
  <c r="R22" i="35" s="1"/>
  <c r="S22" i="35" s="1"/>
  <c r="Q22" i="35"/>
  <c r="K22" i="35"/>
  <c r="P63" i="35"/>
  <c r="R63" i="35" s="1"/>
  <c r="S63" i="35" s="1"/>
  <c r="Q63" i="35"/>
  <c r="K21" i="35"/>
  <c r="Q21" i="35"/>
  <c r="P37" i="35"/>
  <c r="R37" i="35" s="1"/>
  <c r="S37" i="35" s="1"/>
  <c r="Q39" i="4"/>
  <c r="K39" i="4"/>
  <c r="K85" i="4"/>
  <c r="Q85" i="4"/>
  <c r="Q62" i="35"/>
  <c r="P62" i="35"/>
  <c r="R62" i="35" s="1"/>
  <c r="K20" i="35"/>
  <c r="P20" i="35"/>
  <c r="R20" i="35" s="1"/>
  <c r="S20" i="35" s="1"/>
  <c r="Q20" i="35"/>
  <c r="R85" i="4"/>
  <c r="S85" i="4" s="1"/>
  <c r="Q19" i="35"/>
  <c r="P19" i="35"/>
  <c r="R19" i="35" s="1"/>
  <c r="S19" i="35" s="1"/>
  <c r="K19" i="35"/>
  <c r="Q100" i="4"/>
  <c r="P128" i="35"/>
  <c r="R128" i="35" s="1"/>
  <c r="S128" i="35" s="1"/>
  <c r="P35" i="35"/>
  <c r="R35" i="35" s="1"/>
  <c r="S35" i="35" s="1"/>
  <c r="Q35" i="35"/>
  <c r="K40" i="35"/>
  <c r="K65" i="35"/>
  <c r="R26" i="4"/>
  <c r="S26" i="4" s="1"/>
  <c r="R75" i="4"/>
  <c r="S75" i="4" s="1"/>
  <c r="Q128" i="4"/>
  <c r="K128" i="4"/>
  <c r="Q23" i="35"/>
  <c r="R49" i="35"/>
  <c r="S49" i="35" s="1"/>
  <c r="P122" i="35"/>
  <c r="R122" i="35" s="1"/>
  <c r="S122" i="35" s="1"/>
  <c r="Q122" i="35"/>
  <c r="R45" i="4"/>
  <c r="S45" i="4" s="1"/>
  <c r="R67" i="4"/>
  <c r="S67" i="4" s="1"/>
  <c r="Q92" i="35"/>
  <c r="P79" i="35"/>
  <c r="R79" i="35" s="1"/>
  <c r="S79" i="35" s="1"/>
  <c r="K79" i="35"/>
  <c r="R99" i="4"/>
  <c r="S99" i="4" s="1"/>
  <c r="K127" i="35"/>
  <c r="R36" i="35"/>
  <c r="S36" i="35" s="1"/>
  <c r="K124" i="35"/>
  <c r="Q124" i="35"/>
  <c r="P126" i="35"/>
  <c r="R126" i="35" s="1"/>
  <c r="S126" i="35" s="1"/>
  <c r="K62" i="35"/>
  <c r="K112" i="35"/>
  <c r="R114" i="4"/>
  <c r="S114" i="4" s="1"/>
  <c r="P125" i="35"/>
  <c r="R125" i="35" s="1"/>
  <c r="S125" i="35" s="1"/>
  <c r="K36" i="35"/>
  <c r="Q36" i="35"/>
  <c r="K26" i="4"/>
  <c r="Q26" i="4"/>
  <c r="R100" i="4"/>
  <c r="S100" i="4" s="1"/>
  <c r="R121" i="4"/>
  <c r="S121" i="4" s="1"/>
  <c r="Q128" i="35"/>
  <c r="Q81" i="35"/>
  <c r="K18" i="35"/>
  <c r="Q18" i="35"/>
  <c r="P18" i="35"/>
  <c r="R18" i="35" s="1"/>
  <c r="S18" i="35" s="1"/>
  <c r="P81" i="35"/>
  <c r="R81" i="35" s="1"/>
  <c r="S81" i="35" s="1"/>
  <c r="Q34" i="35"/>
  <c r="P34" i="35"/>
  <c r="R34" i="35" s="1"/>
  <c r="S34" i="35" s="1"/>
  <c r="P64" i="35"/>
  <c r="R64" i="35" s="1"/>
  <c r="S64" i="35" s="1"/>
  <c r="K125" i="35"/>
  <c r="P94" i="35"/>
  <c r="R94" i="35" s="1"/>
  <c r="S94" i="35" s="1"/>
  <c r="Q79" i="35"/>
  <c r="K64" i="35"/>
  <c r="R72" i="35"/>
  <c r="S72" i="35" s="1"/>
  <c r="K135" i="4"/>
  <c r="R123" i="4"/>
  <c r="S123" i="4" s="1"/>
  <c r="K116" i="4"/>
  <c r="R28" i="4"/>
  <c r="S28" i="4" s="1"/>
  <c r="Q133" i="4"/>
  <c r="Q84" i="35"/>
  <c r="R62" i="4"/>
  <c r="S62" i="4" s="1"/>
  <c r="S137" i="4" l="1"/>
  <c r="S143" i="4" s="1"/>
  <c r="K103" i="4"/>
  <c r="J142" i="4" s="1"/>
  <c r="Q137" i="35"/>
  <c r="Q143" i="35" s="1"/>
  <c r="S137" i="35"/>
  <c r="S143" i="35" s="1"/>
  <c r="R137" i="4"/>
  <c r="R143" i="4" s="1"/>
  <c r="Q103" i="4"/>
  <c r="Q142" i="4" s="1"/>
  <c r="R53" i="4"/>
  <c r="R141" i="4" s="1"/>
  <c r="S53" i="4"/>
  <c r="S141" i="4" s="1"/>
  <c r="Q137" i="4"/>
  <c r="Q143" i="4" s="1"/>
  <c r="R103" i="4"/>
  <c r="R142" i="4" s="1"/>
  <c r="S62" i="35"/>
  <c r="S103" i="35" s="1"/>
  <c r="S142" i="35" s="1"/>
  <c r="R103" i="35"/>
  <c r="R142" i="35" s="1"/>
  <c r="Q53" i="35"/>
  <c r="Q141" i="35" s="1"/>
  <c r="Q103" i="35"/>
  <c r="Q142" i="35" s="1"/>
  <c r="S16" i="35"/>
  <c r="S53" i="35" s="1"/>
  <c r="S141" i="35" s="1"/>
  <c r="R53" i="35"/>
  <c r="R141" i="35" s="1"/>
  <c r="K53" i="4"/>
  <c r="J141" i="4" s="1"/>
  <c r="K103" i="35"/>
  <c r="J142" i="35" s="1"/>
  <c r="K137" i="35"/>
  <c r="J143" i="35" s="1"/>
  <c r="V145" i="4"/>
  <c r="R137" i="35"/>
  <c r="R143" i="35" s="1"/>
  <c r="S103" i="4"/>
  <c r="S142" i="4" s="1"/>
  <c r="K53" i="35"/>
  <c r="J141" i="35" s="1"/>
  <c r="Q53" i="4"/>
  <c r="Q141" i="4" s="1"/>
  <c r="J145" i="4" l="1"/>
  <c r="J148" i="4" s="1"/>
  <c r="D152" i="4" s="1"/>
  <c r="J145" i="35"/>
  <c r="J148" i="35" s="1"/>
  <c r="Q145" i="4"/>
  <c r="Q147" i="4" s="1"/>
  <c r="R145" i="4"/>
  <c r="S145" i="4"/>
  <c r="R145" i="35"/>
  <c r="S145" i="35"/>
  <c r="Q145" i="35"/>
</calcChain>
</file>

<file path=xl/sharedStrings.xml><?xml version="1.0" encoding="utf-8"?>
<sst xmlns="http://schemas.openxmlformats.org/spreadsheetml/2006/main" count="890" uniqueCount="173">
  <si>
    <t>P.Č.</t>
  </si>
  <si>
    <t>Poč. stav</t>
  </si>
  <si>
    <t>Názov  tovaru</t>
  </si>
  <si>
    <t>Celkom:</t>
  </si>
  <si>
    <t>Strana 1:</t>
  </si>
  <si>
    <t>Strana 2:</t>
  </si>
  <si>
    <t>Stávková:</t>
  </si>
  <si>
    <t>Refil:</t>
  </si>
  <si>
    <t>Výdavky:</t>
  </si>
  <si>
    <t>Tržba</t>
  </si>
  <si>
    <t>Denný sumár</t>
  </si>
  <si>
    <t>Zisk</t>
  </si>
  <si>
    <t>Zisk po zdanení</t>
  </si>
  <si>
    <t>Denný predaj</t>
  </si>
  <si>
    <t>Spolu</t>
  </si>
  <si>
    <t>Denný príjem</t>
  </si>
  <si>
    <t>Nákupná cena</t>
  </si>
  <si>
    <t>Predajná cena</t>
  </si>
  <si>
    <r>
      <t xml:space="preserve">Cena </t>
    </r>
    <r>
      <rPr>
        <b/>
        <sz val="11"/>
        <color theme="1"/>
        <rFont val="Calibri"/>
        <family val="2"/>
        <charset val="238"/>
      </rPr>
      <t>€</t>
    </r>
  </si>
  <si>
    <r>
      <t xml:space="preserve">Suma celkom </t>
    </r>
    <r>
      <rPr>
        <b/>
        <sz val="11"/>
        <color theme="1"/>
        <rFont val="Calibri"/>
        <family val="2"/>
        <charset val="238"/>
      </rPr>
      <t>€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</si>
  <si>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</si>
  <si>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</si>
  <si>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</si>
  <si>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</si>
  <si>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</si>
  <si>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</si>
  <si>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</si>
  <si>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</si>
  <si>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</si>
  <si>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</si>
  <si>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</si>
  <si>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</si>
  <si>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</si>
  <si>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</si>
  <si>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</si>
  <si>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</si>
  <si>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</si>
  <si>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</si>
  <si>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</si>
  <si>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</si>
  <si>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</si>
  <si>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</si>
  <si>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</si>
  <si>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</si>
  <si>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</si>
  <si>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</si>
  <si>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</si>
  <si>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</si>
  <si>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</si>
  <si>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</si>
  <si>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</si>
  <si>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</si>
  <si>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</si>
  <si>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</si>
  <si>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</si>
  <si>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</si>
  <si>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</si>
  <si>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</si>
  <si>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</si>
  <si>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</si>
  <si>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</si>
  <si>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</si>
  <si>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</si>
  <si>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</si>
  <si>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</si>
  <si>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</si>
  <si>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</si>
  <si>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</si>
  <si>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</si>
  <si>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</si>
  <si>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</si>
  <si>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</si>
  <si>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</si>
  <si>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</si>
  <si>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</si>
  <si>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54.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</si>
  <si>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</si>
  <si>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</si>
  <si>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</si>
  <si>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</si>
  <si>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</si>
  <si>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</si>
  <si>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</si>
  <si>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</si>
  <si>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</si>
  <si>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</si>
  <si>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</si>
  <si>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Spolu :</t>
  </si>
  <si>
    <t>Zostatok v sklade</t>
  </si>
  <si>
    <t>Meno:</t>
  </si>
  <si>
    <t>Dátum: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</si>
  <si>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</si>
  <si>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</si>
  <si>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</si>
  <si>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</si>
  <si>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</si>
  <si>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</si>
  <si>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</si>
  <si>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</si>
  <si>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</si>
  <si>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</si>
  <si>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</si>
  <si>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</si>
  <si>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</si>
  <si>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</si>
  <si>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</si>
  <si>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</si>
  <si>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</si>
  <si>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</si>
  <si>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</si>
  <si>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</si>
  <si>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</si>
  <si>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</si>
  <si>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</si>
  <si>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</si>
  <si>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</si>
  <si>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</si>
  <si>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</si>
  <si>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</si>
  <si>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</si>
  <si>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</si>
  <si>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</si>
  <si>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</si>
  <si>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</si>
  <si>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Strana 3:</t>
  </si>
  <si>
    <t>Celkom :</t>
  </si>
  <si>
    <t>Spolu:</t>
  </si>
  <si>
    <t>Zisk po zdanený</t>
  </si>
  <si>
    <t>Strana 1</t>
  </si>
  <si>
    <t>Strana 2</t>
  </si>
  <si>
    <t>Strana 3</t>
  </si>
  <si>
    <t>101.</t>
  </si>
  <si>
    <t>102.</t>
  </si>
  <si>
    <t>103.</t>
  </si>
  <si>
    <t>rozdiel:</t>
  </si>
  <si>
    <t>Zostatok hotovosť:</t>
  </si>
  <si>
    <t>Vyučtovanie výčapu 2017</t>
  </si>
  <si>
    <t>J.M.</t>
  </si>
  <si>
    <t>l.</t>
  </si>
  <si>
    <t>ks.</t>
  </si>
  <si>
    <t>gr.</t>
  </si>
  <si>
    <r>
      <t xml:space="preserve">Cena </t>
    </r>
    <r>
      <rPr>
        <b/>
        <sz val="12"/>
        <color theme="1"/>
        <rFont val="Calibri"/>
        <family val="2"/>
        <charset val="238"/>
      </rPr>
      <t>€</t>
    </r>
  </si>
  <si>
    <r>
      <t xml:space="preserve">Suma celkom </t>
    </r>
    <r>
      <rPr>
        <b/>
        <sz val="12"/>
        <color theme="1"/>
        <rFont val="Calibri"/>
        <family val="2"/>
        <charset val="238"/>
      </rPr>
      <t>€</t>
    </r>
  </si>
  <si>
    <t>Názov tovaru</t>
  </si>
  <si>
    <t>Sklad</t>
  </si>
  <si>
    <t>Predajňa</t>
  </si>
  <si>
    <t>Mesačný sumár</t>
  </si>
  <si>
    <t>Mesačný príjem</t>
  </si>
  <si>
    <t>Mesačný predaj</t>
  </si>
  <si>
    <t>/2018</t>
  </si>
  <si>
    <t>Captain Morgen</t>
  </si>
  <si>
    <t>Evidencia skladu 2018</t>
  </si>
  <si>
    <t>Šipulová</t>
  </si>
  <si>
    <t>Juniorka</t>
  </si>
  <si>
    <t>J.M</t>
  </si>
  <si>
    <t>Zostatok v krčme</t>
  </si>
  <si>
    <t>Suma tovaru</t>
  </si>
  <si>
    <t>Za tovar:</t>
  </si>
  <si>
    <t>Vyučtovanie výčapu 2018</t>
  </si>
  <si>
    <t>Príjem</t>
  </si>
  <si>
    <t>Výdavky:                                   Stávková:                              Hotovosť:</t>
  </si>
  <si>
    <t>Inventár Jún 2018</t>
  </si>
  <si>
    <t>aaa</t>
  </si>
  <si>
    <t>sss</t>
  </si>
  <si>
    <t>dddd</t>
  </si>
  <si>
    <t>ref</t>
  </si>
  <si>
    <t>erfer</t>
  </si>
  <si>
    <t>erferf</t>
  </si>
  <si>
    <t>ergfer</t>
  </si>
  <si>
    <t>rgerg</t>
  </si>
  <si>
    <t>hzh</t>
  </si>
  <si>
    <t>zthtz</t>
  </si>
  <si>
    <t>toto tlačítko nieje potrebné, keď sú tu vzorce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</si>
</sst>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EUR&quot;_-;\-* #,##0.00\ &quot;EUR&quot;_-;_-* &quot;-&quot;??\ &quot;EUR&quot;_-;_-@_-"/>
    <numFmt numFmtId="165" formatCode="#,##0.00\ &quot;€&quot;"/>
    <numFmt numFmtId="166" formatCode="_-* #,##0.000\ [$€-1]_-;\-* #,##0.000\ [$€-1]_-;_-* &quot;-&quot;??\ [$€-1]_-;_-@_-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Baskerville Old Face"/>
      <family val="1"/>
    </font>
    <font>
      <b/>
      <i/>
      <sz val="11"/>
      <color rgb="FF000000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gradientFill type="path">
        <stop position="0">
          <color theme="9" tint="-0.25098422193060094"/>
        </stop>
        <stop position="1">
          <color theme="9" tint="0.40000610370189521"/>
        </stop>
      </gradientFill>
    </fill>
    <fill>
      <gradientFill type="path">
        <stop position="0">
          <color theme="3" tint="0.40000610370189521"/>
        </stop>
        <stop position="1">
          <color theme="3" tint="0.59999389629810485"/>
        </stop>
      </gradientFill>
    </fill>
    <fill>
      <gradientFill degree="90">
        <stop position="0">
          <color theme="0" tint="-5.0965910824915313E-2"/>
        </stop>
        <stop position="1">
          <color theme="0"/>
        </stop>
      </gradientFill>
    </fill>
    <fill>
      <gradientFill degree="135">
        <stop position="0">
          <color theme="7" tint="0.40000610370189521"/>
        </stop>
        <stop position="1">
          <color theme="4"/>
        </stop>
      </gradientFill>
    </fill>
    <fill>
      <gradientFill degree="135">
        <stop position="0">
          <color theme="6" tint="0.40000610370189521"/>
        </stop>
        <stop position="1">
          <color rgb="FF92D050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type="path" left="0.5" right="0.5" top="0.5" bottom="0.5">
        <stop position="0">
          <color theme="0" tint="-0.34900967436750391"/>
        </stop>
        <stop position="1">
          <color theme="0" tint="-0.49803155613879818"/>
        </stop>
      </gradientFill>
    </fill>
    <fill>
      <gradientFill type="path">
        <stop position="0">
          <color theme="5" tint="-0.25098422193060094"/>
        </stop>
        <stop position="1">
          <color theme="5" tint="0.59999389629810485"/>
        </stop>
      </gradientFill>
    </fill>
    <fill>
      <gradientFill type="path">
        <stop position="0">
          <color rgb="FFFFFF99"/>
        </stop>
        <stop position="1">
          <color rgb="FFFFFF00"/>
        </stop>
      </gradient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5">
    <xf numFmtId="166" fontId="0" fillId="0" borderId="0"/>
    <xf numFmtId="164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9" applyNumberFormat="0" applyFill="0" applyAlignment="0" applyProtection="0"/>
    <xf numFmtId="0" fontId="21" fillId="0" borderId="80" applyNumberFormat="0" applyFill="0" applyAlignment="0" applyProtection="0"/>
    <xf numFmtId="0" fontId="22" fillId="0" borderId="81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82" applyNumberFormat="0" applyAlignment="0" applyProtection="0"/>
    <xf numFmtId="0" fontId="27" fillId="25" borderId="83" applyNumberFormat="0" applyAlignment="0" applyProtection="0"/>
    <xf numFmtId="0" fontId="28" fillId="25" borderId="82" applyNumberFormat="0" applyAlignment="0" applyProtection="0"/>
    <xf numFmtId="0" fontId="29" fillId="0" borderId="84" applyNumberFormat="0" applyFill="0" applyAlignment="0" applyProtection="0"/>
    <xf numFmtId="0" fontId="30" fillId="26" borderId="85" applyNumberFormat="0" applyAlignment="0" applyProtection="0"/>
    <xf numFmtId="0" fontId="31" fillId="0" borderId="0" applyNumberFormat="0" applyFill="0" applyBorder="0" applyAlignment="0" applyProtection="0"/>
    <xf numFmtId="0" fontId="5" fillId="27" borderId="86" applyNumberFormat="0" applyFont="0" applyAlignment="0" applyProtection="0"/>
    <xf numFmtId="0" fontId="32" fillId="0" borderId="0" applyNumberFormat="0" applyFill="0" applyBorder="0" applyAlignment="0" applyProtection="0"/>
    <xf numFmtId="0" fontId="1" fillId="0" borderId="87" applyNumberFormat="0" applyFill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33" fillId="51" borderId="0" applyNumberFormat="0" applyBorder="0" applyAlignment="0" applyProtection="0"/>
    <xf numFmtId="0" fontId="5" fillId="0" borderId="0"/>
    <xf numFmtId="0" fontId="5" fillId="0" borderId="0"/>
  </cellStyleXfs>
  <cellXfs count="538">
    <xf numFmtId="166" fontId="0" fillId="0" borderId="0" xfId="0"/>
    <xf numFmtId="166" fontId="0" fillId="0" borderId="0" xfId="0" applyProtection="1">
      <protection locked="0" hidden="1"/>
    </xf>
    <xf numFmtId="14" fontId="6" fillId="0" borderId="0" xfId="0" applyNumberFormat="1" applyFont="1" applyAlignment="1" applyProtection="1">
      <alignment vertical="center"/>
      <protection locked="0" hidden="1"/>
    </xf>
    <xf numFmtId="166" fontId="2" fillId="0" borderId="0" xfId="0" applyFont="1" applyAlignment="1" applyProtection="1">
      <protection locked="0" hidden="1"/>
    </xf>
    <xf numFmtId="166" fontId="0" fillId="0" borderId="33" xfId="0" applyBorder="1" applyProtection="1">
      <protection locked="0" hidden="1"/>
    </xf>
    <xf numFmtId="166" fontId="0" fillId="8" borderId="33" xfId="0" applyFill="1" applyBorder="1" applyProtection="1">
      <protection locked="0" hidden="1"/>
    </xf>
    <xf numFmtId="165" fontId="2" fillId="0" borderId="0" xfId="0" applyNumberFormat="1" applyFont="1" applyAlignment="1" applyProtection="1">
      <alignment horizontal="center" vertical="center"/>
      <protection locked="0" hidden="1"/>
    </xf>
    <xf numFmtId="166" fontId="2" fillId="0" borderId="0" xfId="0" applyFont="1" applyAlignment="1" applyProtection="1">
      <alignment horizontal="center" vertical="center"/>
      <protection locked="0" hidden="1"/>
    </xf>
    <xf numFmtId="166" fontId="0" fillId="0" borderId="34" xfId="0" applyBorder="1" applyProtection="1">
      <protection locked="0" hidden="1"/>
    </xf>
    <xf numFmtId="166" fontId="0" fillId="8" borderId="34" xfId="0" applyFill="1" applyBorder="1" applyProtection="1">
      <protection locked="0" hidden="1"/>
    </xf>
    <xf numFmtId="165" fontId="2" fillId="0" borderId="34" xfId="0" applyNumberFormat="1" applyFont="1" applyBorder="1" applyAlignment="1" applyProtection="1">
      <alignment horizontal="center" vertical="center"/>
      <protection locked="0" hidden="1"/>
    </xf>
    <xf numFmtId="49" fontId="2" fillId="0" borderId="34" xfId="0" applyNumberFormat="1" applyFont="1" applyBorder="1" applyAlignment="1" applyProtection="1">
      <alignment horizontal="center" vertical="center"/>
      <protection locked="0" hidden="1"/>
    </xf>
    <xf numFmtId="166" fontId="2" fillId="0" borderId="34" xfId="0" applyFont="1" applyBorder="1" applyAlignment="1" applyProtection="1">
      <alignment horizontal="center" vertical="center"/>
      <protection locked="0" hidden="1"/>
    </xf>
    <xf numFmtId="166" fontId="0" fillId="8" borderId="0" xfId="0" applyFill="1" applyProtection="1">
      <protection locked="0" hidden="1"/>
    </xf>
    <xf numFmtId="165" fontId="2" fillId="0" borderId="0" xfId="0" applyNumberFormat="1" applyFont="1" applyBorder="1" applyAlignment="1" applyProtection="1">
      <alignment horizontal="center" vertical="center"/>
      <protection locked="0" hidden="1"/>
    </xf>
    <xf numFmtId="166" fontId="0" fillId="0" borderId="0" xfId="0" applyAlignment="1" applyProtection="1">
      <alignment horizontal="center" vertical="center"/>
      <protection locked="0" hidden="1"/>
    </xf>
    <xf numFmtId="166" fontId="0" fillId="0" borderId="28" xfId="0" applyFont="1" applyBorder="1" applyAlignment="1" applyProtection="1">
      <alignment horizontal="center" vertical="center"/>
      <protection locked="0" hidden="1"/>
    </xf>
    <xf numFmtId="166" fontId="1" fillId="8" borderId="26" xfId="0" applyFont="1" applyFill="1" applyBorder="1" applyAlignment="1" applyProtection="1">
      <alignment horizontal="center" vertical="center" wrapText="1"/>
      <protection locked="0" hidden="1"/>
    </xf>
    <xf numFmtId="166" fontId="0" fillId="0" borderId="0" xfId="0" applyFont="1" applyAlignment="1" applyProtection="1">
      <alignment horizontal="center" vertical="center"/>
      <protection locked="0" hidden="1"/>
    </xf>
    <xf numFmtId="166" fontId="0" fillId="0" borderId="28" xfId="0" applyBorder="1" applyProtection="1">
      <protection locked="0" hidden="1"/>
    </xf>
    <xf numFmtId="166" fontId="7" fillId="2" borderId="12" xfId="0" applyFont="1" applyFill="1" applyBorder="1" applyAlignment="1" applyProtection="1">
      <alignment horizontal="center"/>
      <protection locked="0" hidden="1"/>
    </xf>
    <xf numFmtId="166" fontId="2" fillId="11" borderId="2" xfId="0" applyFont="1" applyFill="1" applyBorder="1" applyAlignment="1" applyProtection="1">
      <alignment horizontal="center" vertical="center"/>
      <protection locked="0" hidden="1"/>
    </xf>
    <xf numFmtId="166" fontId="2" fillId="10" borderId="12" xfId="0" applyFont="1" applyFill="1" applyBorder="1" applyAlignment="1" applyProtection="1">
      <alignment horizontal="center" vertical="center"/>
      <protection locked="0" hidden="1"/>
    </xf>
    <xf numFmtId="166" fontId="2" fillId="8" borderId="26" xfId="0" applyFont="1" applyFill="1" applyBorder="1" applyAlignment="1" applyProtection="1">
      <alignment horizontal="center" vertical="center"/>
      <protection locked="0" hidden="1"/>
    </xf>
    <xf numFmtId="165" fontId="2" fillId="0" borderId="12" xfId="0" applyNumberFormat="1" applyFont="1" applyBorder="1" applyAlignment="1" applyProtection="1">
      <alignment horizontal="center" vertical="center"/>
      <protection locked="0" hidden="1"/>
    </xf>
    <xf numFmtId="165" fontId="2" fillId="7" borderId="15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29" xfId="0" applyNumberFormat="1" applyFont="1" applyBorder="1" applyAlignment="1" applyProtection="1">
      <alignment horizontal="center" vertical="center"/>
      <protection locked="0" hidden="1"/>
    </xf>
    <xf numFmtId="165" fontId="2" fillId="3" borderId="12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17" xfId="0" applyNumberFormat="1" applyFont="1" applyFill="1" applyBorder="1" applyAlignment="1" applyProtection="1">
      <alignment horizontal="center" vertical="center"/>
      <protection locked="0" hidden="1"/>
    </xf>
    <xf numFmtId="166" fontId="7" fillId="2" borderId="13" xfId="0" applyFont="1" applyFill="1" applyBorder="1" applyAlignment="1" applyProtection="1">
      <alignment horizontal="center"/>
      <protection locked="0" hidden="1"/>
    </xf>
    <xf numFmtId="166" fontId="2" fillId="10" borderId="25" xfId="0" applyFont="1" applyFill="1" applyBorder="1" applyAlignment="1" applyProtection="1">
      <alignment horizontal="center" vertical="center"/>
      <protection locked="0" hidden="1"/>
    </xf>
    <xf numFmtId="165" fontId="2" fillId="0" borderId="13" xfId="0" applyNumberFormat="1" applyFont="1" applyBorder="1" applyAlignment="1" applyProtection="1">
      <alignment horizontal="center" vertical="center"/>
      <protection locked="0" hidden="1"/>
    </xf>
    <xf numFmtId="165" fontId="2" fillId="7" borderId="13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30" xfId="0" applyNumberFormat="1" applyFont="1" applyBorder="1" applyAlignment="1" applyProtection="1">
      <alignment horizontal="center" vertical="center"/>
      <protection locked="0" hidden="1"/>
    </xf>
    <xf numFmtId="165" fontId="2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6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6" xfId="0" applyNumberFormat="1" applyFont="1" applyBorder="1" applyAlignment="1" applyProtection="1">
      <alignment horizontal="center" vertical="center"/>
      <protection locked="0" hidden="1"/>
    </xf>
    <xf numFmtId="165" fontId="2" fillId="0" borderId="27" xfId="0" applyNumberFormat="1" applyFont="1" applyBorder="1" applyAlignment="1" applyProtection="1">
      <alignment horizontal="center" vertical="center"/>
      <protection locked="0" hidden="1"/>
    </xf>
    <xf numFmtId="165" fontId="2" fillId="7" borderId="26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0" xfId="0" applyFont="1" applyProtection="1">
      <protection locked="0" hidden="1"/>
    </xf>
    <xf numFmtId="166" fontId="2" fillId="11" borderId="13" xfId="0" applyFont="1" applyFill="1" applyBorder="1" applyAlignment="1" applyProtection="1">
      <alignment horizontal="center" vertical="center"/>
      <protection locked="0" hidden="1"/>
    </xf>
    <xf numFmtId="165" fontId="2" fillId="7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5" xfId="0" applyNumberFormat="1" applyFont="1" applyBorder="1" applyAlignment="1" applyProtection="1">
      <alignment horizontal="center" vertical="center"/>
      <protection locked="0" hidden="1"/>
    </xf>
    <xf numFmtId="166" fontId="7" fillId="2" borderId="14" xfId="0" applyFont="1" applyFill="1" applyBorder="1" applyAlignment="1" applyProtection="1">
      <alignment horizontal="center"/>
      <protection locked="0" hidden="1"/>
    </xf>
    <xf numFmtId="166" fontId="2" fillId="11" borderId="14" xfId="0" applyFont="1" applyFill="1" applyBorder="1" applyAlignment="1" applyProtection="1">
      <alignment horizontal="center" vertical="center"/>
      <protection locked="0" hidden="1"/>
    </xf>
    <xf numFmtId="165" fontId="2" fillId="0" borderId="14" xfId="0" applyNumberFormat="1" applyFont="1" applyBorder="1" applyAlignment="1" applyProtection="1">
      <alignment horizontal="center" vertical="center"/>
      <protection locked="0" hidden="1"/>
    </xf>
    <xf numFmtId="165" fontId="2" fillId="7" borderId="14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27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35" xfId="0" applyNumberFormat="1" applyFont="1" applyFill="1" applyBorder="1" applyAlignment="1" applyProtection="1">
      <alignment horizontal="center" vertical="center"/>
      <protection locked="0" hidden="1"/>
    </xf>
    <xf numFmtId="166" fontId="0" fillId="8" borderId="0" xfId="0" applyFill="1" applyBorder="1" applyProtection="1">
      <protection locked="0" hidden="1"/>
    </xf>
    <xf numFmtId="166" fontId="2" fillId="0" borderId="0" xfId="0" applyFont="1" applyBorder="1" applyProtection="1">
      <protection locked="0" hidden="1"/>
    </xf>
    <xf numFmtId="166" fontId="2" fillId="8" borderId="0" xfId="0" applyFont="1" applyFill="1" applyBorder="1" applyAlignment="1" applyProtection="1">
      <alignment horizontal="center" vertical="center"/>
      <protection locked="0" hidden="1"/>
    </xf>
    <xf numFmtId="166" fontId="2" fillId="8" borderId="10" xfId="0" applyFont="1" applyFill="1" applyBorder="1" applyAlignment="1" applyProtection="1">
      <alignment horizontal="center" vertical="center"/>
      <protection locked="0" hidden="1"/>
    </xf>
    <xf numFmtId="165" fontId="2" fillId="8" borderId="0" xfId="0" applyNumberFormat="1" applyFont="1" applyFill="1" applyBorder="1" applyAlignment="1" applyProtection="1">
      <alignment horizontal="center" vertical="center"/>
      <protection locked="0" hidden="1"/>
    </xf>
    <xf numFmtId="165" fontId="2" fillId="8" borderId="11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0" applyBorder="1" applyProtection="1">
      <protection locked="0" hidden="1"/>
    </xf>
    <xf numFmtId="165" fontId="0" fillId="8" borderId="0" xfId="0" applyNumberFormat="1" applyFont="1" applyFill="1" applyBorder="1" applyAlignment="1" applyProtection="1">
      <alignment horizontal="center" vertical="center"/>
      <protection locked="0" hidden="1"/>
    </xf>
    <xf numFmtId="165" fontId="0" fillId="8" borderId="31" xfId="0" applyNumberFormat="1" applyFont="1" applyFill="1" applyBorder="1" applyAlignment="1" applyProtection="1">
      <alignment horizontal="center" vertical="center"/>
      <protection locked="0" hidden="1"/>
    </xf>
    <xf numFmtId="165" fontId="2" fillId="8" borderId="31" xfId="0" applyNumberFormat="1" applyFont="1" applyFill="1" applyBorder="1" applyAlignment="1" applyProtection="1">
      <alignment horizontal="center" vertical="center"/>
      <protection locked="0" hidden="1"/>
    </xf>
    <xf numFmtId="165" fontId="2" fillId="6" borderId="4" xfId="0" applyNumberFormat="1" applyFont="1" applyFill="1" applyBorder="1" applyAlignment="1" applyProtection="1">
      <alignment horizontal="center" vertical="center"/>
      <protection locked="0" hidden="1"/>
    </xf>
    <xf numFmtId="166" fontId="1" fillId="0" borderId="0" xfId="0" applyFont="1" applyAlignment="1" applyProtection="1">
      <alignment horizontal="center" vertical="center"/>
      <protection locked="0" hidden="1"/>
    </xf>
    <xf numFmtId="165" fontId="2" fillId="3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24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0" applyFont="1" applyProtection="1">
      <protection locked="0" hidden="1"/>
    </xf>
    <xf numFmtId="166" fontId="2" fillId="8" borderId="5" xfId="0" applyFont="1" applyFill="1" applyBorder="1" applyAlignment="1" applyProtection="1">
      <alignment horizontal="center" vertical="center"/>
      <protection locked="0" hidden="1"/>
    </xf>
    <xf numFmtId="165" fontId="2" fillId="7" borderId="12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36" xfId="0" applyNumberFormat="1" applyFont="1" applyBorder="1" applyAlignment="1" applyProtection="1">
      <alignment horizontal="center" vertical="center"/>
      <protection locked="0" hidden="1"/>
    </xf>
    <xf numFmtId="165" fontId="2" fillId="3" borderId="2" xfId="0" applyNumberFormat="1" applyFont="1" applyFill="1" applyBorder="1" applyAlignment="1" applyProtection="1">
      <alignment horizontal="center" vertical="center"/>
      <protection locked="0" hidden="1"/>
    </xf>
    <xf numFmtId="166" fontId="2" fillId="8" borderId="17" xfId="0" applyFont="1" applyFill="1" applyBorder="1" applyAlignment="1" applyProtection="1">
      <alignment horizontal="center" vertical="center"/>
      <protection locked="0" hidden="1"/>
    </xf>
    <xf numFmtId="165" fontId="0" fillId="0" borderId="37" xfId="0" applyNumberFormat="1" applyFont="1" applyBorder="1" applyAlignment="1" applyProtection="1">
      <alignment horizontal="center" vertical="center"/>
      <protection locked="0" hidden="1"/>
    </xf>
    <xf numFmtId="165" fontId="2" fillId="3" borderId="8" xfId="0" applyNumberFormat="1" applyFont="1" applyFill="1" applyBorder="1" applyAlignment="1" applyProtection="1">
      <alignment horizontal="center" vertical="center"/>
      <protection locked="0" hidden="1"/>
    </xf>
    <xf numFmtId="166" fontId="7" fillId="2" borderId="20" xfId="0" applyFont="1" applyFill="1" applyBorder="1" applyAlignment="1" applyProtection="1">
      <alignment horizontal="center"/>
      <protection locked="0" hidden="1"/>
    </xf>
    <xf numFmtId="166" fontId="2" fillId="11" borderId="9" xfId="0" applyFont="1" applyFill="1" applyBorder="1" applyAlignment="1" applyProtection="1">
      <alignment horizontal="center" vertical="center"/>
      <protection locked="0" hidden="1"/>
    </xf>
    <xf numFmtId="166" fontId="2" fillId="10" borderId="14" xfId="0" applyFont="1" applyFill="1" applyBorder="1" applyAlignment="1" applyProtection="1">
      <alignment horizontal="center" vertical="center"/>
      <protection locked="0" hidden="1"/>
    </xf>
    <xf numFmtId="166" fontId="7" fillId="8" borderId="10" xfId="0" applyFont="1" applyFill="1" applyBorder="1" applyAlignment="1" applyProtection="1">
      <alignment horizontal="center"/>
      <protection locked="0" hidden="1"/>
    </xf>
    <xf numFmtId="166" fontId="2" fillId="8" borderId="0" xfId="0" applyFont="1" applyFill="1" applyBorder="1" applyProtection="1">
      <protection locked="0" hidden="1"/>
    </xf>
    <xf numFmtId="165" fontId="2" fillId="8" borderId="10" xfId="0" applyNumberFormat="1" applyFont="1" applyFill="1" applyBorder="1" applyAlignment="1" applyProtection="1">
      <alignment horizontal="center" vertical="center"/>
      <protection locked="0" hidden="1"/>
    </xf>
    <xf numFmtId="166" fontId="7" fillId="8" borderId="0" xfId="0" applyFont="1" applyFill="1" applyBorder="1" applyAlignment="1" applyProtection="1">
      <alignment horizontal="center"/>
      <protection locked="0" hidden="1"/>
    </xf>
    <xf numFmtId="166" fontId="3" fillId="8" borderId="0" xfId="0" applyFont="1" applyFill="1" applyBorder="1" applyAlignment="1" applyProtection="1">
      <alignment horizontal="center" vertical="center"/>
      <protection locked="0" hidden="1"/>
    </xf>
    <xf numFmtId="165" fontId="2" fillId="7" borderId="4" xfId="0" applyNumberFormat="1" applyFont="1" applyFill="1" applyBorder="1" applyAlignment="1" applyProtection="1">
      <alignment horizontal="center" vertical="center"/>
      <protection locked="0" hidden="1"/>
    </xf>
    <xf numFmtId="165" fontId="1" fillId="8" borderId="0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23" xfId="0" applyNumberFormat="1" applyFont="1" applyFill="1" applyBorder="1" applyAlignment="1" applyProtection="1">
      <alignment horizontal="center" vertical="center"/>
      <protection locked="0" hidden="1"/>
    </xf>
    <xf numFmtId="166" fontId="2" fillId="8" borderId="11" xfId="0" applyFont="1" applyFill="1" applyBorder="1" applyAlignment="1" applyProtection="1">
      <alignment horizontal="center" vertical="center"/>
      <protection locked="0" hidden="1"/>
    </xf>
    <xf numFmtId="166" fontId="2" fillId="11" borderId="8" xfId="0" applyFont="1" applyFill="1" applyBorder="1" applyAlignment="1" applyProtection="1">
      <alignment horizontal="center" vertical="center"/>
      <protection locked="0" hidden="1"/>
    </xf>
    <xf numFmtId="166" fontId="2" fillId="8" borderId="25" xfId="0" applyFont="1" applyFill="1" applyBorder="1" applyAlignment="1" applyProtection="1">
      <alignment horizontal="center" vertical="center"/>
      <protection locked="0" hidden="1"/>
    </xf>
    <xf numFmtId="166" fontId="2" fillId="10" borderId="13" xfId="0" applyFont="1" applyFill="1" applyBorder="1" applyAlignment="1" applyProtection="1">
      <alignment horizontal="center" vertical="center"/>
      <protection locked="0" hidden="1"/>
    </xf>
    <xf numFmtId="166" fontId="0" fillId="0" borderId="28" xfId="0" applyFont="1" applyBorder="1" applyProtection="1">
      <protection locked="0" hidden="1"/>
    </xf>
    <xf numFmtId="166" fontId="3" fillId="8" borderId="26" xfId="0" applyFont="1" applyFill="1" applyBorder="1" applyAlignment="1" applyProtection="1">
      <alignment horizontal="center" vertical="center"/>
      <protection locked="0" hidden="1"/>
    </xf>
    <xf numFmtId="166" fontId="7" fillId="0" borderId="0" xfId="0" applyFont="1" applyProtection="1">
      <protection locked="0" hidden="1"/>
    </xf>
    <xf numFmtId="166" fontId="2" fillId="8" borderId="14" xfId="0" applyFont="1" applyFill="1" applyBorder="1" applyAlignment="1" applyProtection="1">
      <alignment horizontal="center" vertical="center"/>
      <protection locked="0" hidden="1"/>
    </xf>
    <xf numFmtId="166" fontId="2" fillId="10" borderId="27" xfId="0" applyFont="1" applyFill="1" applyBorder="1" applyAlignment="1" applyProtection="1">
      <alignment horizontal="center" vertical="center"/>
      <protection locked="0" hidden="1"/>
    </xf>
    <xf numFmtId="166" fontId="0" fillId="8" borderId="10" xfId="0" applyFill="1" applyBorder="1" applyProtection="1">
      <protection locked="0" hidden="1"/>
    </xf>
    <xf numFmtId="166" fontId="0" fillId="0" borderId="0" xfId="0" applyAlignment="1" applyProtection="1">
      <alignment horizontal="left"/>
      <protection locked="0" hidden="1"/>
    </xf>
    <xf numFmtId="165" fontId="2" fillId="3" borderId="15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0" applyBorder="1" applyAlignment="1" applyProtection="1">
      <alignment horizontal="center" vertical="center"/>
      <protection locked="0" hidden="1"/>
    </xf>
    <xf numFmtId="166" fontId="2" fillId="0" borderId="31" xfId="0" applyFont="1" applyBorder="1" applyAlignment="1" applyProtection="1">
      <alignment horizontal="center" vertical="center"/>
      <protection locked="0" hidden="1"/>
    </xf>
    <xf numFmtId="14" fontId="9" fillId="0" borderId="0" xfId="0" applyNumberFormat="1" applyFont="1" applyProtection="1">
      <protection locked="0" hidden="1"/>
    </xf>
    <xf numFmtId="166" fontId="0" fillId="0" borderId="0" xfId="0" applyBorder="1" applyAlignment="1" applyProtection="1">
      <protection locked="0" hidden="1"/>
    </xf>
    <xf numFmtId="166" fontId="1" fillId="8" borderId="0" xfId="1" applyNumberFormat="1" applyFont="1" applyFill="1" applyBorder="1" applyAlignment="1" applyProtection="1">
      <alignment vertical="center"/>
      <protection locked="0" hidden="1"/>
    </xf>
    <xf numFmtId="165" fontId="2" fillId="10" borderId="4" xfId="0" applyNumberFormat="1" applyFont="1" applyFill="1" applyBorder="1" applyAlignment="1" applyProtection="1">
      <protection locked="0" hidden="1"/>
    </xf>
    <xf numFmtId="165" fontId="0" fillId="0" borderId="5" xfId="0" applyNumberFormat="1" applyBorder="1" applyAlignment="1" applyProtection="1">
      <alignment horizontal="center" vertical="center"/>
      <protection locked="0" hidden="1"/>
    </xf>
    <xf numFmtId="165" fontId="2" fillId="0" borderId="5" xfId="0" applyNumberFormat="1" applyFont="1" applyBorder="1" applyAlignment="1" applyProtection="1">
      <alignment horizontal="center" vertical="center"/>
      <protection locked="0" hidden="1"/>
    </xf>
    <xf numFmtId="165" fontId="0" fillId="0" borderId="6" xfId="0" applyNumberFormat="1" applyBorder="1" applyAlignment="1" applyProtection="1">
      <alignment horizontal="center" vertical="center"/>
      <protection locked="0" hidden="1"/>
    </xf>
    <xf numFmtId="165" fontId="2" fillId="0" borderId="6" xfId="0" applyNumberFormat="1" applyFont="1" applyBorder="1" applyAlignment="1" applyProtection="1">
      <alignment horizontal="center" vertical="center"/>
      <protection locked="0" hidden="1"/>
    </xf>
    <xf numFmtId="165" fontId="0" fillId="0" borderId="18" xfId="0" applyNumberFormat="1" applyBorder="1" applyAlignment="1" applyProtection="1">
      <alignment horizontal="center" vertical="center"/>
      <protection locked="0" hidden="1"/>
    </xf>
    <xf numFmtId="165" fontId="2" fillId="0" borderId="18" xfId="0" applyNumberFormat="1" applyFont="1" applyBorder="1" applyAlignment="1" applyProtection="1">
      <alignment horizontal="center" vertical="center"/>
      <protection locked="0" hidden="1"/>
    </xf>
    <xf numFmtId="166" fontId="2" fillId="0" borderId="0" xfId="0" applyFont="1" applyBorder="1" applyAlignment="1" applyProtection="1">
      <protection locked="0" hidden="1"/>
    </xf>
    <xf numFmtId="165" fontId="2" fillId="9" borderId="15" xfId="0" applyNumberFormat="1" applyFont="1" applyFill="1" applyBorder="1" applyAlignment="1" applyProtection="1">
      <protection locked="0" hidden="1"/>
    </xf>
    <xf numFmtId="166" fontId="1" fillId="8" borderId="0" xfId="0" applyFont="1" applyFill="1" applyBorder="1" applyProtection="1">
      <protection locked="0" hidden="1"/>
    </xf>
    <xf numFmtId="165" fontId="1" fillId="5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5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5" borderId="4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10" xfId="0" applyFont="1" applyBorder="1" applyAlignment="1" applyProtection="1">
      <protection locked="0" hidden="1"/>
    </xf>
    <xf numFmtId="166" fontId="2" fillId="8" borderId="0" xfId="0" applyFont="1" applyFill="1" applyProtection="1">
      <protection locked="0" hidden="1"/>
    </xf>
    <xf numFmtId="165" fontId="2" fillId="9" borderId="1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2" xfId="0" applyNumberFormat="1" applyFont="1" applyBorder="1" applyAlignment="1" applyProtection="1">
      <alignment horizontal="center" vertical="center"/>
      <protection locked="0" hidden="1"/>
    </xf>
    <xf numFmtId="165" fontId="2" fillId="0" borderId="10" xfId="0" applyNumberFormat="1" applyFont="1" applyBorder="1" applyAlignment="1" applyProtection="1">
      <alignment horizontal="center" vertical="center"/>
      <protection locked="0" hidden="1"/>
    </xf>
    <xf numFmtId="166" fontId="7" fillId="8" borderId="0" xfId="0" applyFont="1" applyFill="1" applyBorder="1" applyAlignment="1" applyProtection="1">
      <alignment horizontal="center" vertical="center"/>
      <protection locked="0" hidden="1"/>
    </xf>
    <xf numFmtId="49" fontId="2" fillId="0" borderId="0" xfId="0" applyNumberFormat="1" applyFont="1" applyBorder="1" applyAlignment="1" applyProtection="1">
      <alignment horizontal="center" vertical="center"/>
      <protection locked="0" hidden="1"/>
    </xf>
    <xf numFmtId="166" fontId="2" fillId="0" borderId="0" xfId="0" applyFont="1" applyBorder="1" applyAlignment="1" applyProtection="1">
      <alignment horizontal="center" vertical="center"/>
      <protection locked="0" hidden="1"/>
    </xf>
    <xf numFmtId="166" fontId="3" fillId="0" borderId="0" xfId="0" applyFont="1" applyProtection="1">
      <protection locked="0" hidden="1"/>
    </xf>
    <xf numFmtId="166" fontId="2" fillId="0" borderId="0" xfId="0" applyFont="1" applyAlignment="1" applyProtection="1">
      <alignment horizontal="left"/>
      <protection locked="0" hidden="1"/>
    </xf>
    <xf numFmtId="166" fontId="3" fillId="8" borderId="0" xfId="0" applyFont="1" applyFill="1" applyProtection="1">
      <protection locked="0" hidden="1"/>
    </xf>
    <xf numFmtId="166" fontId="3" fillId="0" borderId="0" xfId="0" applyFont="1" applyAlignment="1" applyProtection="1">
      <alignment horizontal="center" vertical="center"/>
      <protection locked="0" hidden="1"/>
    </xf>
    <xf numFmtId="166" fontId="3" fillId="0" borderId="11" xfId="0" applyFont="1" applyBorder="1" applyProtection="1">
      <protection locked="0" hidden="1"/>
    </xf>
    <xf numFmtId="14" fontId="2" fillId="0" borderId="0" xfId="0" applyNumberFormat="1" applyFont="1" applyBorder="1" applyAlignment="1" applyProtection="1">
      <alignment horizontal="left"/>
      <protection locked="0" hidden="1"/>
    </xf>
    <xf numFmtId="166" fontId="3" fillId="0" borderId="0" xfId="0" applyFont="1" applyBorder="1" applyProtection="1">
      <protection locked="0" hidden="1"/>
    </xf>
    <xf numFmtId="166" fontId="3" fillId="8" borderId="0" xfId="0" applyFont="1" applyFill="1" applyBorder="1" applyProtection="1">
      <protection locked="0" hidden="1"/>
    </xf>
    <xf numFmtId="166" fontId="3" fillId="0" borderId="0" xfId="1" applyNumberFormat="1" applyFont="1" applyAlignment="1" applyProtection="1">
      <alignment horizontal="right" vertical="center"/>
      <protection locked="0" hidden="1"/>
    </xf>
    <xf numFmtId="14" fontId="3" fillId="0" borderId="0" xfId="0" applyNumberFormat="1" applyFont="1" applyAlignment="1" applyProtection="1">
      <alignment horizontal="center" vertical="center"/>
      <protection locked="0" hidden="1"/>
    </xf>
    <xf numFmtId="166" fontId="7" fillId="2" borderId="26" xfId="0" applyFont="1" applyFill="1" applyBorder="1" applyAlignment="1" applyProtection="1">
      <alignment horizontal="center"/>
      <protection locked="0" hidden="1"/>
    </xf>
    <xf numFmtId="166" fontId="7" fillId="2" borderId="27" xfId="0" applyFont="1" applyFill="1" applyBorder="1" applyAlignment="1" applyProtection="1">
      <alignment horizontal="center"/>
      <protection locked="0" hidden="1"/>
    </xf>
    <xf numFmtId="166" fontId="2" fillId="8" borderId="18" xfId="0" applyFont="1" applyFill="1" applyBorder="1" applyAlignment="1" applyProtection="1">
      <alignment horizontal="center" vertical="center"/>
      <protection locked="0" hidden="1"/>
    </xf>
    <xf numFmtId="166" fontId="3" fillId="8" borderId="11" xfId="0" applyFont="1" applyFill="1" applyBorder="1" applyAlignment="1" applyProtection="1">
      <alignment horizontal="center"/>
      <protection locked="0" hidden="1"/>
    </xf>
    <xf numFmtId="166" fontId="2" fillId="8" borderId="11" xfId="0" applyFont="1" applyFill="1" applyBorder="1" applyAlignment="1" applyProtection="1">
      <alignment horizontal="left"/>
      <protection locked="0" hidden="1"/>
    </xf>
    <xf numFmtId="165" fontId="3" fillId="8" borderId="11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51" xfId="0" applyFont="1" applyBorder="1" applyAlignment="1" applyProtection="1">
      <alignment horizontal="center" vertical="center"/>
      <protection locked="0" hidden="1"/>
    </xf>
    <xf numFmtId="166" fontId="2" fillId="0" borderId="0" xfId="0" applyFont="1" applyAlignment="1" applyProtection="1">
      <alignment horizontal="center" vertical="center"/>
      <protection locked="0" hidden="1"/>
    </xf>
    <xf numFmtId="14" fontId="2" fillId="0" borderId="0" xfId="0" applyNumberFormat="1" applyFont="1" applyAlignment="1" applyProtection="1">
      <alignment vertical="center"/>
      <protection locked="0" hidden="1"/>
    </xf>
    <xf numFmtId="166" fontId="3" fillId="0" borderId="28" xfId="0" applyFont="1" applyBorder="1" applyProtection="1">
      <protection locked="0" hidden="1"/>
    </xf>
    <xf numFmtId="165" fontId="3" fillId="0" borderId="29" xfId="0" applyNumberFormat="1" applyFont="1" applyBorder="1" applyAlignment="1" applyProtection="1">
      <alignment horizontal="center" vertical="center"/>
      <protection locked="0" hidden="1"/>
    </xf>
    <xf numFmtId="165" fontId="3" fillId="0" borderId="30" xfId="0" applyNumberFormat="1" applyFont="1" applyBorder="1" applyAlignment="1" applyProtection="1">
      <alignment horizontal="center" vertical="center"/>
      <protection locked="0" hidden="1"/>
    </xf>
    <xf numFmtId="165" fontId="3" fillId="8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8" borderId="31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36" xfId="0" applyNumberFormat="1" applyFont="1" applyBorder="1" applyAlignment="1" applyProtection="1">
      <alignment horizontal="center" vertical="center"/>
      <protection locked="0" hidden="1"/>
    </xf>
    <xf numFmtId="165" fontId="3" fillId="0" borderId="37" xfId="0" applyNumberFormat="1" applyFont="1" applyBorder="1" applyAlignment="1" applyProtection="1">
      <alignment horizontal="center" vertical="center"/>
      <protection locked="0" hidden="1"/>
    </xf>
    <xf numFmtId="166" fontId="3" fillId="0" borderId="0" xfId="0" applyFont="1" applyAlignment="1" applyProtection="1">
      <alignment horizontal="left"/>
      <protection locked="0" hidden="1"/>
    </xf>
    <xf numFmtId="166" fontId="3" fillId="0" borderId="0" xfId="0" applyFont="1" applyBorder="1" applyAlignment="1" applyProtection="1">
      <protection locked="0" hidden="1"/>
    </xf>
    <xf numFmtId="166" fontId="2" fillId="8" borderId="0" xfId="1" applyNumberFormat="1" applyFont="1" applyFill="1" applyBorder="1" applyAlignment="1" applyProtection="1">
      <alignment vertical="center"/>
      <protection locked="0" hidden="1"/>
    </xf>
    <xf numFmtId="166" fontId="3" fillId="0" borderId="51" xfId="0" applyFont="1" applyBorder="1" applyAlignment="1" applyProtection="1">
      <alignment horizontal="center" vertical="center"/>
      <protection locked="0" hidden="1"/>
    </xf>
    <xf numFmtId="166" fontId="1" fillId="0" borderId="0" xfId="0" applyFont="1" applyBorder="1" applyProtection="1">
      <protection locked="0" hidden="1"/>
    </xf>
    <xf numFmtId="166" fontId="2" fillId="8" borderId="0" xfId="0" applyNumberFormat="1" applyFont="1" applyFill="1" applyBorder="1" applyProtection="1">
      <protection locked="0" hidden="1"/>
    </xf>
    <xf numFmtId="166" fontId="2" fillId="8" borderId="0" xfId="0" applyFont="1" applyFill="1" applyBorder="1" applyAlignment="1" applyProtection="1">
      <alignment horizontal="right"/>
      <protection locked="0" hidden="1"/>
    </xf>
    <xf numFmtId="165" fontId="2" fillId="8" borderId="0" xfId="0" applyNumberFormat="1" applyFont="1" applyFill="1" applyBorder="1" applyProtection="1">
      <protection locked="0" hidden="1"/>
    </xf>
    <xf numFmtId="166" fontId="2" fillId="8" borderId="19" xfId="0" applyNumberFormat="1" applyFont="1" applyFill="1" applyBorder="1" applyAlignment="1" applyProtection="1">
      <alignment horizontal="center" vertical="center"/>
      <protection locked="0" hidden="1"/>
    </xf>
    <xf numFmtId="166" fontId="2" fillId="8" borderId="0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0" applyNumberFormat="1" applyProtection="1">
      <protection locked="0" hidden="1"/>
    </xf>
    <xf numFmtId="165" fontId="2" fillId="0" borderId="15" xfId="0" applyNumberFormat="1" applyFont="1" applyBorder="1" applyAlignment="1" applyProtection="1">
      <alignment horizontal="center" vertical="center"/>
      <protection locked="0" hidden="1"/>
    </xf>
    <xf numFmtId="165" fontId="2" fillId="7" borderId="28" xfId="0" applyNumberFormat="1" applyFont="1" applyFill="1" applyBorder="1" applyAlignment="1" applyProtection="1">
      <alignment horizontal="center" vertical="center"/>
      <protection locked="0" hidden="1"/>
    </xf>
    <xf numFmtId="165" fontId="2" fillId="7" borderId="6" xfId="0" applyNumberFormat="1" applyFont="1" applyFill="1" applyBorder="1" applyAlignment="1" applyProtection="1">
      <alignment horizontal="center" vertical="center"/>
      <protection locked="0" hidden="1"/>
    </xf>
    <xf numFmtId="165" fontId="2" fillId="7" borderId="35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8" xfId="0" applyNumberFormat="1" applyFont="1" applyBorder="1" applyAlignment="1" applyProtection="1">
      <alignment horizontal="center" vertical="center"/>
      <protection locked="0" hidden="1"/>
    </xf>
    <xf numFmtId="165" fontId="2" fillId="0" borderId="28" xfId="0" applyNumberFormat="1" applyFont="1" applyBorder="1" applyAlignment="1" applyProtection="1">
      <alignment horizontal="center" vertical="center"/>
      <protection locked="0" hidden="1"/>
    </xf>
    <xf numFmtId="165" fontId="2" fillId="0" borderId="35" xfId="0" applyNumberFormat="1" applyFont="1" applyBorder="1" applyAlignment="1" applyProtection="1">
      <alignment horizontal="center" vertical="center"/>
      <protection locked="0" hidden="1"/>
    </xf>
    <xf numFmtId="165" fontId="2" fillId="7" borderId="17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4" xfId="0" applyNumberFormat="1" applyFont="1" applyBorder="1" applyAlignment="1" applyProtection="1">
      <alignment horizontal="left" vertical="center"/>
      <protection locked="0" hidden="1"/>
    </xf>
    <xf numFmtId="165" fontId="3" fillId="0" borderId="46" xfId="0" applyNumberFormat="1" applyFont="1" applyBorder="1" applyProtection="1">
      <protection locked="0" hidden="1"/>
    </xf>
    <xf numFmtId="165" fontId="3" fillId="0" borderId="0" xfId="0" applyNumberFormat="1" applyFont="1" applyProtection="1">
      <protection locked="0" hidden="1"/>
    </xf>
    <xf numFmtId="165" fontId="2" fillId="0" borderId="49" xfId="0" applyNumberFormat="1" applyFont="1" applyBorder="1" applyProtection="1">
      <protection locked="0" hidden="1"/>
    </xf>
    <xf numFmtId="165" fontId="3" fillId="0" borderId="0" xfId="0" applyNumberFormat="1" applyFont="1" applyBorder="1" applyProtection="1">
      <protection locked="0" hidden="1"/>
    </xf>
    <xf numFmtId="165" fontId="3" fillId="0" borderId="66" xfId="0" applyNumberFormat="1" applyFont="1" applyBorder="1" applyProtection="1">
      <protection locked="0" hidden="1"/>
    </xf>
    <xf numFmtId="165" fontId="2" fillId="0" borderId="46" xfId="0" applyNumberFormat="1" applyFont="1" applyBorder="1" applyProtection="1">
      <protection locked="0" hidden="1"/>
    </xf>
    <xf numFmtId="165" fontId="2" fillId="0" borderId="0" xfId="0" applyNumberFormat="1" applyFont="1" applyProtection="1">
      <protection locked="0" hidden="1"/>
    </xf>
    <xf numFmtId="49" fontId="2" fillId="0" borderId="0" xfId="0" applyNumberFormat="1" applyFont="1" applyAlignment="1" applyProtection="1">
      <alignment horizontal="left"/>
      <protection locked="0" hidden="1"/>
    </xf>
    <xf numFmtId="49" fontId="2" fillId="0" borderId="0" xfId="0" applyNumberFormat="1" applyFont="1" applyBorder="1" applyAlignment="1" applyProtection="1">
      <alignment horizontal="left"/>
      <protection locked="0" hidden="1"/>
    </xf>
    <xf numFmtId="49" fontId="2" fillId="0" borderId="0" xfId="0" applyNumberFormat="1" applyFont="1" applyProtection="1">
      <protection locked="0" hidden="1"/>
    </xf>
    <xf numFmtId="49" fontId="2" fillId="0" borderId="10" xfId="0" applyNumberFormat="1" applyFont="1" applyBorder="1" applyProtection="1">
      <protection locked="0" hidden="1"/>
    </xf>
    <xf numFmtId="49" fontId="2" fillId="0" borderId="0" xfId="0" applyNumberFormat="1" applyFont="1" applyBorder="1" applyProtection="1">
      <protection locked="0" hidden="1"/>
    </xf>
    <xf numFmtId="49" fontId="2" fillId="0" borderId="0" xfId="0" applyNumberFormat="1" applyFont="1" applyAlignment="1" applyProtection="1">
      <protection locked="0" hidden="1"/>
    </xf>
    <xf numFmtId="49" fontId="2" fillId="0" borderId="6" xfId="0" applyNumberFormat="1" applyFont="1" applyBorder="1" applyProtection="1">
      <protection locked="0" hidden="1"/>
    </xf>
    <xf numFmtId="49" fontId="2" fillId="0" borderId="35" xfId="0" applyNumberFormat="1" applyFont="1" applyBorder="1" applyProtection="1">
      <protection locked="0" hidden="1"/>
    </xf>
    <xf numFmtId="49" fontId="2" fillId="0" borderId="13" xfId="0" applyNumberFormat="1" applyFont="1" applyBorder="1" applyProtection="1">
      <protection locked="0" hidden="1"/>
    </xf>
    <xf numFmtId="49" fontId="2" fillId="0" borderId="14" xfId="0" applyNumberFormat="1" applyFont="1" applyBorder="1" applyProtection="1">
      <protection locked="0" hidden="1"/>
    </xf>
    <xf numFmtId="49" fontId="2" fillId="8" borderId="0" xfId="0" applyNumberFormat="1" applyFont="1" applyFill="1" applyBorder="1" applyProtection="1">
      <protection locked="0" hidden="1"/>
    </xf>
    <xf numFmtId="49" fontId="2" fillId="8" borderId="11" xfId="0" applyNumberFormat="1" applyFont="1" applyFill="1" applyBorder="1" applyProtection="1">
      <protection locked="0" hidden="1"/>
    </xf>
    <xf numFmtId="49" fontId="2" fillId="0" borderId="27" xfId="0" applyNumberFormat="1" applyFont="1" applyBorder="1" applyProtection="1">
      <protection locked="0" hidden="1"/>
    </xf>
    <xf numFmtId="49" fontId="2" fillId="0" borderId="0" xfId="0" applyNumberFormat="1" applyFont="1" applyAlignment="1" applyProtection="1">
      <alignment horizontal="right"/>
      <protection locked="0" hidden="1"/>
    </xf>
    <xf numFmtId="49" fontId="2" fillId="0" borderId="0" xfId="0" applyNumberFormat="1" applyFont="1"/>
    <xf numFmtId="49" fontId="1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47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2" borderId="57" xfId="0" applyNumberFormat="1" applyFont="1" applyFill="1" applyBorder="1" applyAlignment="1">
      <alignment horizontal="left" vertical="center"/>
    </xf>
    <xf numFmtId="49" fontId="1" fillId="2" borderId="63" xfId="0" applyNumberFormat="1" applyFont="1" applyFill="1" applyBorder="1" applyAlignment="1">
      <alignment horizontal="left" vertical="center"/>
    </xf>
    <xf numFmtId="49" fontId="1" fillId="2" borderId="60" xfId="0" applyNumberFormat="1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49" fontId="1" fillId="2" borderId="75" xfId="0" applyNumberFormat="1" applyFont="1" applyFill="1" applyBorder="1" applyAlignment="1">
      <alignment horizontal="left" vertical="center"/>
    </xf>
    <xf numFmtId="49" fontId="1" fillId="2" borderId="63" xfId="0" applyNumberFormat="1" applyFont="1" applyFill="1" applyBorder="1" applyAlignment="1">
      <alignment horizontal="center" vertical="center"/>
    </xf>
    <xf numFmtId="49" fontId="1" fillId="0" borderId="58" xfId="0" applyNumberFormat="1" applyFont="1" applyBorder="1" applyProtection="1">
      <protection locked="0" hidden="1"/>
    </xf>
    <xf numFmtId="49" fontId="2" fillId="2" borderId="67" xfId="0" applyNumberFormat="1" applyFont="1" applyFill="1" applyBorder="1" applyProtection="1">
      <protection locked="0" hidden="1"/>
    </xf>
    <xf numFmtId="49" fontId="2" fillId="0" borderId="41" xfId="0" applyNumberFormat="1" applyFont="1" applyBorder="1"/>
    <xf numFmtId="49" fontId="2" fillId="0" borderId="3" xfId="0" applyNumberFormat="1" applyFont="1" applyBorder="1"/>
    <xf numFmtId="49" fontId="2" fillId="0" borderId="56" xfId="0" applyNumberFormat="1" applyFont="1" applyBorder="1"/>
    <xf numFmtId="49" fontId="2" fillId="0" borderId="0" xfId="0" applyNumberFormat="1" applyFont="1" applyBorder="1"/>
    <xf numFmtId="49" fontId="2" fillId="2" borderId="72" xfId="0" applyNumberFormat="1" applyFont="1" applyFill="1" applyBorder="1" applyProtection="1">
      <protection locked="0" hidden="1"/>
    </xf>
    <xf numFmtId="49" fontId="2" fillId="0" borderId="38" xfId="0" applyNumberFormat="1" applyFont="1" applyBorder="1"/>
    <xf numFmtId="49" fontId="2" fillId="0" borderId="65" xfId="0" applyNumberFormat="1" applyFont="1" applyBorder="1"/>
    <xf numFmtId="49" fontId="2" fillId="0" borderId="55" xfId="0" applyNumberFormat="1" applyFont="1" applyBorder="1"/>
    <xf numFmtId="49" fontId="2" fillId="0" borderId="69" xfId="0" applyNumberFormat="1" applyFont="1" applyBorder="1"/>
    <xf numFmtId="49" fontId="1" fillId="0" borderId="59" xfId="0" applyNumberFormat="1" applyFont="1" applyBorder="1" applyProtection="1">
      <protection locked="0" hidden="1"/>
    </xf>
    <xf numFmtId="49" fontId="2" fillId="2" borderId="70" xfId="0" applyNumberFormat="1" applyFont="1" applyFill="1" applyBorder="1" applyProtection="1">
      <protection locked="0" hidden="1"/>
    </xf>
    <xf numFmtId="49" fontId="2" fillId="0" borderId="64" xfId="0" applyNumberFormat="1" applyFont="1" applyBorder="1"/>
    <xf numFmtId="49" fontId="1" fillId="0" borderId="59" xfId="0" applyNumberFormat="1" applyFont="1" applyBorder="1"/>
    <xf numFmtId="49" fontId="2" fillId="2" borderId="70" xfId="0" applyNumberFormat="1" applyFont="1" applyFill="1" applyBorder="1"/>
    <xf numFmtId="49" fontId="2" fillId="8" borderId="38" xfId="0" applyNumberFormat="1" applyFont="1" applyFill="1" applyBorder="1"/>
    <xf numFmtId="49" fontId="2" fillId="0" borderId="44" xfId="0" applyNumberFormat="1" applyFont="1" applyBorder="1"/>
    <xf numFmtId="49" fontId="2" fillId="0" borderId="40" xfId="0" applyNumberFormat="1" applyFont="1" applyBorder="1"/>
    <xf numFmtId="49" fontId="2" fillId="0" borderId="68" xfId="0" applyNumberFormat="1" applyFont="1" applyBorder="1"/>
    <xf numFmtId="49" fontId="2" fillId="0" borderId="73" xfId="0" applyNumberFormat="1" applyFont="1" applyBorder="1"/>
    <xf numFmtId="49" fontId="1" fillId="0" borderId="76" xfId="0" applyNumberFormat="1" applyFont="1" applyBorder="1" applyProtection="1">
      <protection locked="0" hidden="1"/>
    </xf>
    <xf numFmtId="49" fontId="2" fillId="2" borderId="71" xfId="0" applyNumberFormat="1" applyFont="1" applyFill="1" applyBorder="1" applyProtection="1">
      <protection locked="0" hidden="1"/>
    </xf>
    <xf numFmtId="49" fontId="2" fillId="0" borderId="53" xfId="0" applyNumberFormat="1" applyFont="1" applyBorder="1"/>
    <xf numFmtId="49" fontId="2" fillId="0" borderId="54" xfId="0" applyNumberFormat="1" applyFont="1" applyBorder="1"/>
    <xf numFmtId="49" fontId="2" fillId="0" borderId="74" xfId="0" applyNumberFormat="1" applyFont="1" applyBorder="1"/>
    <xf numFmtId="49" fontId="2" fillId="2" borderId="78" xfId="0" applyNumberFormat="1" applyFont="1" applyFill="1" applyBorder="1" applyProtection="1">
      <protection locked="0" hidden="1"/>
    </xf>
    <xf numFmtId="49" fontId="2" fillId="0" borderId="77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Border="1" applyProtection="1">
      <protection locked="0" hidden="1"/>
    </xf>
    <xf numFmtId="0" fontId="2" fillId="0" borderId="0" xfId="0" applyNumberFormat="1" applyFont="1" applyAlignment="1" applyProtection="1">
      <protection locked="0" hidden="1"/>
    </xf>
    <xf numFmtId="0" fontId="2" fillId="0" borderId="0" xfId="0" applyNumberFormat="1" applyFont="1" applyProtection="1">
      <protection locked="0" hidden="1"/>
    </xf>
    <xf numFmtId="0" fontId="2" fillId="0" borderId="0" xfId="0" applyNumberFormat="1" applyFont="1" applyBorder="1" applyProtection="1">
      <protection locked="0" hidden="1"/>
    </xf>
    <xf numFmtId="0" fontId="2" fillId="0" borderId="0" xfId="0" applyNumberFormat="1" applyFont="1" applyBorder="1" applyAlignment="1" applyProtection="1">
      <alignment horizontal="left"/>
      <protection locked="0" hidden="1"/>
    </xf>
    <xf numFmtId="0" fontId="2" fillId="8" borderId="0" xfId="0" applyNumberFormat="1" applyFont="1" applyFill="1" applyBorder="1" applyProtection="1">
      <protection locked="0" hidden="1"/>
    </xf>
    <xf numFmtId="0" fontId="2" fillId="8" borderId="11" xfId="0" applyNumberFormat="1" applyFont="1" applyFill="1" applyBorder="1" applyProtection="1">
      <protection locked="0" hidden="1"/>
    </xf>
    <xf numFmtId="0" fontId="2" fillId="0" borderId="0" xfId="0" applyNumberFormat="1" applyFont="1" applyAlignment="1" applyProtection="1">
      <alignment horizontal="left"/>
      <protection locked="0" hidden="1"/>
    </xf>
    <xf numFmtId="0" fontId="2" fillId="0" borderId="0" xfId="0" applyNumberFormat="1" applyFont="1" applyAlignment="1" applyProtection="1">
      <alignment horizontal="right"/>
      <protection locked="0" hidden="1"/>
    </xf>
    <xf numFmtId="0" fontId="0" fillId="0" borderId="0" xfId="0" applyNumberFormat="1" applyFont="1" applyProtection="1">
      <protection locked="0" hidden="1"/>
    </xf>
    <xf numFmtId="0" fontId="1" fillId="0" borderId="0" xfId="0" applyNumberFormat="1" applyFont="1" applyAlignment="1" applyProtection="1">
      <protection locked="0" hidden="1"/>
    </xf>
    <xf numFmtId="0" fontId="3" fillId="0" borderId="0" xfId="0" applyNumberFormat="1" applyFont="1" applyProtection="1">
      <protection locked="0" hidden="1"/>
    </xf>
    <xf numFmtId="0" fontId="3" fillId="0" borderId="33" xfId="0" applyNumberFormat="1" applyFont="1" applyBorder="1" applyProtection="1">
      <protection locked="0" hidden="1"/>
    </xf>
    <xf numFmtId="0" fontId="3" fillId="0" borderId="34" xfId="0" applyNumberFormat="1" applyFont="1" applyBorder="1" applyProtection="1">
      <protection locked="0" hidden="1"/>
    </xf>
    <xf numFmtId="0" fontId="3" fillId="0" borderId="0" xfId="0" applyNumberFormat="1" applyFont="1" applyBorder="1" applyProtection="1">
      <protection locked="0" hidden="1"/>
    </xf>
    <xf numFmtId="0" fontId="3" fillId="8" borderId="0" xfId="0" applyNumberFormat="1" applyFont="1" applyFill="1" applyBorder="1" applyProtection="1">
      <protection locked="0" hidden="1"/>
    </xf>
    <xf numFmtId="0" fontId="2" fillId="0" borderId="0" xfId="0" applyNumberFormat="1" applyFont="1" applyBorder="1" applyAlignment="1" applyProtection="1">
      <alignment horizontal="right"/>
      <protection locked="0" hidden="1"/>
    </xf>
    <xf numFmtId="0" fontId="3" fillId="8" borderId="0" xfId="0" applyNumberFormat="1" applyFont="1" applyFill="1" applyProtection="1">
      <protection locked="0" hidden="1"/>
    </xf>
    <xf numFmtId="0" fontId="1" fillId="8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8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8" borderId="35" xfId="0" applyNumberFormat="1" applyFont="1" applyFill="1" applyBorder="1" applyAlignment="1" applyProtection="1">
      <alignment horizontal="center" vertical="center"/>
      <protection locked="0" hidden="1"/>
    </xf>
    <xf numFmtId="0" fontId="2" fillId="8" borderId="6" xfId="0" applyNumberFormat="1" applyFont="1" applyFill="1" applyBorder="1" applyAlignment="1" applyProtection="1">
      <alignment horizontal="center" vertical="center"/>
      <protection locked="0" hidden="1"/>
    </xf>
    <xf numFmtId="0" fontId="2" fillId="8" borderId="28" xfId="0" applyNumberFormat="1" applyFont="1" applyFill="1" applyBorder="1" applyAlignment="1" applyProtection="1">
      <alignment horizontal="center" vertical="center"/>
      <protection locked="0" hidden="1"/>
    </xf>
    <xf numFmtId="0" fontId="2" fillId="8" borderId="38" xfId="0" applyNumberFormat="1" applyFont="1" applyFill="1" applyBorder="1" applyAlignment="1" applyProtection="1">
      <alignment horizontal="center" vertical="center"/>
      <protection locked="0" hidden="1"/>
    </xf>
    <xf numFmtId="0" fontId="2" fillId="8" borderId="32" xfId="0" applyNumberFormat="1" applyFont="1" applyFill="1" applyBorder="1" applyAlignment="1" applyProtection="1">
      <alignment horizontal="center" vertical="center"/>
      <protection locked="0" hidden="1"/>
    </xf>
    <xf numFmtId="0" fontId="2" fillId="8" borderId="39" xfId="0" applyNumberFormat="1" applyFont="1" applyFill="1" applyBorder="1" applyAlignment="1" applyProtection="1">
      <alignment horizontal="center" vertical="center"/>
      <protection locked="0" hidden="1"/>
    </xf>
    <xf numFmtId="0" fontId="2" fillId="8" borderId="40" xfId="0" applyNumberFormat="1" applyFont="1" applyFill="1" applyBorder="1" applyAlignment="1" applyProtection="1">
      <alignment horizontal="center" vertical="center"/>
      <protection locked="0" hidden="1"/>
    </xf>
    <xf numFmtId="0" fontId="2" fillId="8" borderId="41" xfId="0" applyNumberFormat="1" applyFont="1" applyFill="1" applyBorder="1" applyAlignment="1" applyProtection="1">
      <alignment horizontal="center" vertical="center"/>
      <protection locked="0" hidden="1"/>
    </xf>
    <xf numFmtId="0" fontId="2" fillId="8" borderId="42" xfId="0" applyNumberFormat="1" applyFont="1" applyFill="1" applyBorder="1" applyAlignment="1" applyProtection="1">
      <alignment horizontal="center" vertical="center"/>
      <protection locked="0" hidden="1"/>
    </xf>
    <xf numFmtId="0" fontId="0" fillId="8" borderId="0" xfId="0" applyNumberFormat="1" applyFont="1" applyFill="1" applyBorder="1" applyProtection="1">
      <protection locked="0" hidden="1"/>
    </xf>
    <xf numFmtId="0" fontId="2" fillId="8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1" xfId="0" applyNumberFormat="1" applyFont="1" applyBorder="1" applyProtection="1">
      <protection locked="0" hidden="1"/>
    </xf>
    <xf numFmtId="0" fontId="2" fillId="8" borderId="5" xfId="0" applyNumberFormat="1" applyFont="1" applyFill="1" applyBorder="1" applyAlignment="1" applyProtection="1">
      <alignment horizontal="center" vertical="center"/>
      <protection locked="0" hidden="1"/>
    </xf>
    <xf numFmtId="0" fontId="2" fillId="8" borderId="17" xfId="0" applyNumberFormat="1" applyFont="1" applyFill="1" applyBorder="1" applyAlignment="1" applyProtection="1">
      <alignment horizontal="center" vertical="center"/>
      <protection locked="0" hidden="1"/>
    </xf>
    <xf numFmtId="0" fontId="2" fillId="8" borderId="18" xfId="0" applyNumberFormat="1" applyFont="1" applyFill="1" applyBorder="1" applyAlignment="1" applyProtection="1">
      <alignment horizontal="center" vertical="center"/>
      <protection locked="0" hidden="1"/>
    </xf>
    <xf numFmtId="0" fontId="0" fillId="8" borderId="10" xfId="0" applyNumberFormat="1" applyFont="1" applyFill="1" applyBorder="1" applyAlignment="1" applyProtection="1">
      <alignment horizontal="center"/>
      <protection locked="0" hidden="1"/>
    </xf>
    <xf numFmtId="0" fontId="2" fillId="8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8" borderId="0" xfId="0" applyNumberFormat="1" applyFont="1" applyFill="1" applyBorder="1" applyAlignment="1" applyProtection="1">
      <alignment horizontal="center"/>
      <protection locked="0" hidden="1"/>
    </xf>
    <xf numFmtId="0" fontId="3" fillId="8" borderId="0" xfId="0" applyNumberFormat="1" applyFont="1" applyFill="1" applyBorder="1" applyAlignment="1" applyProtection="1">
      <alignment horizontal="center" vertical="center"/>
      <protection locked="0" hidden="1"/>
    </xf>
    <xf numFmtId="0" fontId="0" fillId="8" borderId="11" xfId="0" applyNumberFormat="1" applyFont="1" applyFill="1" applyBorder="1" applyAlignment="1" applyProtection="1">
      <alignment horizontal="center"/>
      <protection locked="0" hidden="1"/>
    </xf>
    <xf numFmtId="0" fontId="2" fillId="8" borderId="11" xfId="0" applyNumberFormat="1" applyFont="1" applyFill="1" applyBorder="1" applyAlignment="1" applyProtection="1">
      <alignment horizontal="left"/>
      <protection locked="0" hidden="1"/>
    </xf>
    <xf numFmtId="0" fontId="2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8" borderId="25" xfId="0" applyNumberFormat="1" applyFont="1" applyFill="1" applyBorder="1" applyAlignment="1" applyProtection="1">
      <alignment horizontal="center" vertical="center"/>
      <protection locked="0" hidden="1"/>
    </xf>
    <xf numFmtId="0" fontId="3" fillId="8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8" borderId="14" xfId="0" applyNumberFormat="1" applyFont="1" applyFill="1" applyBorder="1" applyAlignment="1" applyProtection="1">
      <alignment horizontal="center" vertical="center"/>
      <protection locked="0" hidden="1"/>
    </xf>
    <xf numFmtId="0" fontId="0" fillId="8" borderId="10" xfId="0" applyNumberFormat="1" applyFont="1" applyFill="1" applyBorder="1" applyProtection="1">
      <protection locked="0" hidden="1"/>
    </xf>
    <xf numFmtId="0" fontId="0" fillId="0" borderId="0" xfId="0" applyNumberFormat="1" applyFont="1" applyAlignment="1" applyProtection="1">
      <alignment horizontal="left"/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3" fillId="0" borderId="11" xfId="0" applyNumberFormat="1" applyFont="1" applyBorder="1" applyProtection="1">
      <protection locked="0" hidden="1"/>
    </xf>
    <xf numFmtId="0" fontId="2" fillId="0" borderId="11" xfId="0" applyNumberFormat="1" applyFont="1" applyBorder="1" applyProtection="1">
      <protection locked="0" hidden="1"/>
    </xf>
    <xf numFmtId="0" fontId="2" fillId="10" borderId="4" xfId="0" applyNumberFormat="1" applyFont="1" applyFill="1" applyBorder="1" applyAlignment="1" applyProtection="1">
      <protection locked="0" hidden="1"/>
    </xf>
    <xf numFmtId="0" fontId="2" fillId="0" borderId="0" xfId="0" applyNumberFormat="1" applyFont="1" applyBorder="1" applyAlignment="1" applyProtection="1">
      <protection locked="0" hidden="1"/>
    </xf>
    <xf numFmtId="0" fontId="2" fillId="0" borderId="28" xfId="0" applyNumberFormat="1" applyFont="1" applyBorder="1" applyAlignment="1" applyProtection="1">
      <alignment horizontal="right"/>
      <protection locked="0" hidden="1"/>
    </xf>
    <xf numFmtId="0" fontId="2" fillId="0" borderId="10" xfId="0" applyNumberFormat="1" applyFont="1" applyBorder="1" applyProtection="1">
      <protection locked="0" hidden="1"/>
    </xf>
    <xf numFmtId="0" fontId="2" fillId="8" borderId="0" xfId="0" applyNumberFormat="1" applyFont="1" applyFill="1" applyProtection="1">
      <protection locked="0" hidden="1"/>
    </xf>
    <xf numFmtId="0" fontId="2" fillId="9" borderId="4" xfId="0" applyNumberFormat="1" applyFont="1" applyFill="1" applyBorder="1" applyProtection="1">
      <protection locked="0" hidden="1"/>
    </xf>
    <xf numFmtId="0" fontId="2" fillId="0" borderId="48" xfId="0" applyNumberFormat="1" applyFont="1" applyBorder="1" applyProtection="1">
      <protection locked="0" hidden="1"/>
    </xf>
    <xf numFmtId="0" fontId="3" fillId="0" borderId="44" xfId="0" applyNumberFormat="1" applyFont="1" applyBorder="1" applyProtection="1">
      <protection locked="0" hidden="1"/>
    </xf>
    <xf numFmtId="0" fontId="2" fillId="0" borderId="0" xfId="0" applyNumberFormat="1" applyFont="1" applyBorder="1" applyAlignment="1" applyProtection="1">
      <alignment horizontal="center"/>
      <protection locked="0" hidden="1"/>
    </xf>
    <xf numFmtId="0" fontId="3" fillId="0" borderId="43" xfId="0" applyNumberFormat="1" applyFont="1" applyBorder="1" applyProtection="1">
      <protection locked="0" hidden="1"/>
    </xf>
    <xf numFmtId="0" fontId="2" fillId="0" borderId="46" xfId="0" applyNumberFormat="1" applyFont="1" applyBorder="1" applyAlignment="1" applyProtection="1">
      <alignment horizontal="center"/>
      <protection locked="0" hidden="1"/>
    </xf>
    <xf numFmtId="0" fontId="2" fillId="0" borderId="0" xfId="0" applyNumberFormat="1" applyFont="1" applyAlignment="1" applyProtection="1">
      <alignment horizontal="center"/>
      <protection locked="0" hidden="1"/>
    </xf>
    <xf numFmtId="0" fontId="2" fillId="0" borderId="49" xfId="0" applyNumberFormat="1" applyFont="1" applyBorder="1" applyAlignment="1" applyProtection="1">
      <alignment horizontal="center"/>
      <protection locked="0" hidden="1"/>
    </xf>
    <xf numFmtId="0" fontId="2" fillId="0" borderId="43" xfId="0" applyNumberFormat="1" applyFont="1" applyBorder="1" applyAlignment="1" applyProtection="1">
      <alignment horizontal="center"/>
      <protection locked="0" hidden="1"/>
    </xf>
    <xf numFmtId="0" fontId="2" fillId="0" borderId="47" xfId="0" applyNumberFormat="1" applyFont="1" applyBorder="1" applyAlignment="1" applyProtection="1">
      <alignment horizontal="center"/>
      <protection locked="0" hidden="1"/>
    </xf>
    <xf numFmtId="0" fontId="3" fillId="0" borderId="0" xfId="0" applyNumberFormat="1" applyFont="1" applyBorder="1" applyAlignment="1" applyProtection="1">
      <alignment horizontal="center"/>
      <protection locked="0" hidden="1"/>
    </xf>
    <xf numFmtId="0" fontId="17" fillId="0" borderId="0" xfId="0" applyNumberFormat="1" applyFont="1" applyAlignment="1" applyProtection="1">
      <alignment horizontal="center"/>
      <protection locked="0" hidden="1"/>
    </xf>
    <xf numFmtId="0" fontId="3" fillId="0" borderId="0" xfId="0" applyNumberFormat="1" applyFont="1" applyAlignment="1" applyProtection="1">
      <alignment horizontal="center"/>
      <protection locked="0" hidden="1"/>
    </xf>
    <xf numFmtId="0" fontId="3" fillId="0" borderId="46" xfId="0" applyNumberFormat="1" applyFont="1" applyBorder="1" applyAlignment="1" applyProtection="1">
      <alignment horizontal="center"/>
      <protection locked="0" hidden="1"/>
    </xf>
    <xf numFmtId="0" fontId="3" fillId="0" borderId="47" xfId="0" applyNumberFormat="1" applyFont="1" applyBorder="1" applyAlignment="1" applyProtection="1">
      <alignment horizontal="center"/>
      <protection locked="0" hidden="1"/>
    </xf>
    <xf numFmtId="0" fontId="2" fillId="14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14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14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14" borderId="2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34" xfId="0" applyNumberFormat="1" applyFont="1" applyBorder="1" applyAlignment="1" applyProtection="1">
      <alignment horizontal="right"/>
      <protection locked="0" hidden="1"/>
    </xf>
    <xf numFmtId="0" fontId="2" fillId="15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28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27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14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NumberFormat="1" applyProtection="1">
      <protection locked="0" hidden="1"/>
    </xf>
    <xf numFmtId="0" fontId="2" fillId="15" borderId="5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6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3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NumberFormat="1" applyBorder="1" applyAlignment="1" applyProtection="1">
      <protection locked="0" hidden="1"/>
    </xf>
    <xf numFmtId="0" fontId="11" fillId="0" borderId="0" xfId="0" applyNumberFormat="1" applyFont="1" applyAlignment="1" applyProtection="1">
      <alignment horizontal="center"/>
      <protection locked="0" hidden="1"/>
    </xf>
    <xf numFmtId="0" fontId="12" fillId="0" borderId="0" xfId="0" applyNumberFormat="1" applyFont="1" applyAlignment="1" applyProtection="1">
      <alignment horizontal="center"/>
      <protection locked="0" hidden="1"/>
    </xf>
    <xf numFmtId="0" fontId="11" fillId="0" borderId="0" xfId="0" applyNumberFormat="1" applyFont="1" applyBorder="1" applyAlignment="1" applyProtection="1">
      <alignment horizontal="center"/>
      <protection locked="0" hidden="1"/>
    </xf>
    <xf numFmtId="0" fontId="11" fillId="0" borderId="0" xfId="0" applyNumberFormat="1" applyFont="1" applyAlignment="1" applyProtection="1">
      <alignment horizontal="center" vertical="center"/>
      <protection locked="0" hidden="1"/>
    </xf>
    <xf numFmtId="0" fontId="11" fillId="8" borderId="0" xfId="0" applyNumberFormat="1" applyFont="1" applyFill="1" applyBorder="1" applyAlignment="1" applyProtection="1">
      <alignment horizontal="center"/>
      <protection locked="0" hidden="1"/>
    </xf>
    <xf numFmtId="165" fontId="0" fillId="0" borderId="0" xfId="1" applyNumberFormat="1" applyFont="1" applyBorder="1" applyAlignment="1" applyProtection="1">
      <alignment horizontal="center" vertical="center"/>
      <protection locked="0" hidden="1"/>
    </xf>
    <xf numFmtId="165" fontId="0" fillId="0" borderId="33" xfId="1" applyNumberFormat="1" applyFont="1" applyBorder="1" applyAlignment="1" applyProtection="1">
      <alignment horizontal="center" vertical="center"/>
      <protection locked="0" hidden="1"/>
    </xf>
    <xf numFmtId="165" fontId="0" fillId="0" borderId="34" xfId="1" applyNumberFormat="1" applyFont="1" applyBorder="1" applyAlignment="1" applyProtection="1">
      <alignment horizontal="center" vertical="center"/>
      <protection locked="0" hidden="1"/>
    </xf>
    <xf numFmtId="165" fontId="2" fillId="0" borderId="0" xfId="1" applyNumberFormat="1" applyFont="1" applyAlignment="1" applyProtection="1">
      <alignment horizontal="left"/>
      <protection locked="0" hidden="1"/>
    </xf>
    <xf numFmtId="165" fontId="0" fillId="0" borderId="3" xfId="1" applyNumberFormat="1" applyFont="1" applyBorder="1" applyAlignment="1" applyProtection="1">
      <alignment horizontal="center" vertical="center"/>
      <protection locked="0" hidden="1"/>
    </xf>
    <xf numFmtId="165" fontId="0" fillId="8" borderId="0" xfId="1" applyNumberFormat="1" applyFont="1" applyFill="1" applyBorder="1" applyAlignment="1" applyProtection="1">
      <alignment horizontal="center" vertical="center"/>
      <protection locked="0" hidden="1"/>
    </xf>
    <xf numFmtId="165" fontId="0" fillId="0" borderId="0" xfId="1" applyNumberFormat="1" applyFont="1" applyAlignment="1" applyProtection="1">
      <alignment horizontal="center" vertical="center"/>
      <protection locked="0" hidden="1"/>
    </xf>
    <xf numFmtId="165" fontId="2" fillId="8" borderId="11" xfId="1" applyNumberFormat="1" applyFont="1" applyFill="1" applyBorder="1" applyAlignment="1" applyProtection="1">
      <alignment horizontal="left"/>
      <protection locked="0" hidden="1"/>
    </xf>
    <xf numFmtId="165" fontId="0" fillId="0" borderId="1" xfId="1" applyNumberFormat="1" applyFont="1" applyBorder="1" applyAlignment="1" applyProtection="1">
      <alignment horizontal="center" vertical="center"/>
      <protection locked="0" hidden="1"/>
    </xf>
    <xf numFmtId="165" fontId="5" fillId="8" borderId="28" xfId="1" applyNumberFormat="1" applyFont="1" applyFill="1" applyBorder="1" applyAlignment="1" applyProtection="1">
      <alignment horizontal="center" vertical="center"/>
      <protection locked="0" hidden="1"/>
    </xf>
    <xf numFmtId="165" fontId="1" fillId="8" borderId="28" xfId="1" applyNumberFormat="1" applyFont="1" applyFill="1" applyBorder="1" applyAlignment="1" applyProtection="1">
      <alignment horizontal="center" vertical="center"/>
      <protection locked="0" hidden="1"/>
    </xf>
    <xf numFmtId="165" fontId="5" fillId="0" borderId="0" xfId="1" applyNumberFormat="1" applyFont="1" applyBorder="1" applyAlignment="1" applyProtection="1">
      <alignment horizontal="center" vertical="center"/>
      <protection locked="0" hidden="1"/>
    </xf>
    <xf numFmtId="0" fontId="0" fillId="0" borderId="0" xfId="0" applyNumberFormat="1"/>
    <xf numFmtId="165" fontId="15" fillId="0" borderId="0" xfId="0" applyNumberFormat="1" applyFont="1" applyAlignment="1">
      <alignment horizontal="center"/>
    </xf>
    <xf numFmtId="0" fontId="15" fillId="0" borderId="0" xfId="0" applyNumberFormat="1" applyFont="1" applyAlignment="1" applyProtection="1">
      <alignment horizontal="center" vertical="center"/>
      <protection locked="0" hidden="1"/>
    </xf>
    <xf numFmtId="165" fontId="3" fillId="0" borderId="0" xfId="1" applyNumberFormat="1" applyFont="1" applyBorder="1" applyAlignment="1" applyProtection="1">
      <alignment horizontal="center" vertical="center"/>
      <protection locked="0" hidden="1"/>
    </xf>
    <xf numFmtId="165" fontId="3" fillId="0" borderId="3" xfId="1" applyNumberFormat="1" applyFont="1" applyBorder="1" applyAlignment="1" applyProtection="1">
      <alignment horizontal="center" vertical="center"/>
      <protection locked="0" hidden="1"/>
    </xf>
    <xf numFmtId="165" fontId="3" fillId="8" borderId="0" xfId="1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1" applyNumberFormat="1" applyFont="1" applyAlignment="1" applyProtection="1">
      <alignment horizontal="center" vertical="center"/>
      <protection locked="0" hidden="1"/>
    </xf>
    <xf numFmtId="165" fontId="3" fillId="0" borderId="52" xfId="1" applyNumberFormat="1" applyFont="1" applyBorder="1" applyAlignment="1" applyProtection="1">
      <alignment horizontal="center" vertical="center"/>
      <protection locked="0" hidden="1"/>
    </xf>
    <xf numFmtId="165" fontId="3" fillId="8" borderId="3" xfId="1" applyNumberFormat="1" applyFont="1" applyFill="1" applyBorder="1" applyAlignment="1" applyProtection="1">
      <alignment horizontal="center" vertical="center"/>
      <protection locked="0" hidden="1"/>
    </xf>
    <xf numFmtId="165" fontId="3" fillId="8" borderId="1" xfId="1" applyNumberFormat="1" applyFont="1" applyFill="1" applyBorder="1" applyAlignment="1" applyProtection="1">
      <alignment horizontal="center" vertical="center"/>
      <protection locked="0" hidden="1"/>
    </xf>
    <xf numFmtId="165" fontId="3" fillId="0" borderId="1" xfId="1" applyNumberFormat="1" applyFont="1" applyBorder="1" applyAlignment="1" applyProtection="1">
      <alignment horizontal="center" vertical="center"/>
      <protection locked="0" hidden="1"/>
    </xf>
    <xf numFmtId="165" fontId="3" fillId="8" borderId="28" xfId="1" applyNumberFormat="1" applyFont="1" applyFill="1" applyBorder="1" applyAlignment="1" applyProtection="1">
      <alignment horizontal="center" vertical="center"/>
      <protection locked="0" hidden="1"/>
    </xf>
    <xf numFmtId="165" fontId="2" fillId="8" borderId="28" xfId="1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Alignment="1" applyProtection="1">
      <alignment horizontal="center" vertical="center"/>
      <protection locked="0" hidden="1"/>
    </xf>
    <xf numFmtId="165" fontId="3" fillId="0" borderId="0" xfId="0" applyNumberFormat="1" applyFont="1" applyBorder="1" applyAlignment="1" applyProtection="1">
      <alignment horizontal="center" vertical="center"/>
      <protection locked="0" hidden="1"/>
    </xf>
    <xf numFmtId="165" fontId="3" fillId="0" borderId="51" xfId="0" applyNumberFormat="1" applyFont="1" applyBorder="1" applyAlignment="1" applyProtection="1">
      <alignment horizontal="center" vertical="center"/>
      <protection locked="0" hidden="1"/>
    </xf>
    <xf numFmtId="165" fontId="2" fillId="13" borderId="46" xfId="0" applyNumberFormat="1" applyFont="1" applyFill="1" applyBorder="1" applyAlignment="1" applyProtection="1">
      <alignment horizontal="center" vertical="center"/>
      <protection locked="0" hidden="1"/>
    </xf>
    <xf numFmtId="0" fontId="2" fillId="13" borderId="46" xfId="0" applyNumberFormat="1" applyFont="1" applyFill="1" applyBorder="1" applyAlignment="1" applyProtection="1">
      <alignment horizontal="center" vertical="center"/>
      <protection locked="0" hidden="1"/>
    </xf>
    <xf numFmtId="165" fontId="2" fillId="10" borderId="16" xfId="0" applyNumberFormat="1" applyFont="1" applyFill="1" applyBorder="1" applyProtection="1">
      <protection locked="0" hidden="1"/>
    </xf>
    <xf numFmtId="165" fontId="2" fillId="10" borderId="4" xfId="0" applyNumberFormat="1" applyFont="1" applyFill="1" applyBorder="1" applyProtection="1">
      <protection locked="0" hidden="1"/>
    </xf>
    <xf numFmtId="165" fontId="3" fillId="13" borderId="46" xfId="0" applyNumberFormat="1" applyFont="1" applyFill="1" applyBorder="1" applyAlignment="1" applyProtection="1">
      <alignment horizontal="center" vertical="center"/>
      <protection locked="0" hidden="1"/>
    </xf>
    <xf numFmtId="165" fontId="2" fillId="13" borderId="5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NumberFormat="1" applyFont="1" applyBorder="1" applyAlignment="1" applyProtection="1">
      <alignment horizontal="center" vertical="center"/>
      <protection locked="0" hidden="1"/>
    </xf>
    <xf numFmtId="0" fontId="3" fillId="0" borderId="6" xfId="0" applyNumberFormat="1" applyFont="1" applyBorder="1" applyAlignment="1" applyProtection="1">
      <alignment horizontal="center" vertical="center"/>
      <protection locked="0" hidden="1"/>
    </xf>
    <xf numFmtId="0" fontId="3" fillId="0" borderId="18" xfId="0" applyNumberFormat="1" applyFont="1" applyBorder="1" applyAlignment="1" applyProtection="1">
      <alignment horizontal="center" vertical="center"/>
      <protection locked="0" hidden="1"/>
    </xf>
    <xf numFmtId="0" fontId="2" fillId="5" borderId="23" xfId="0" applyNumberFormat="1" applyFont="1" applyFill="1" applyBorder="1" applyAlignment="1" applyProtection="1">
      <alignment horizontal="center" vertical="center"/>
      <protection locked="0" hidden="1"/>
    </xf>
    <xf numFmtId="1" fontId="2" fillId="15" borderId="6" xfId="0" applyNumberFormat="1" applyFont="1" applyFill="1" applyBorder="1" applyAlignment="1" applyProtection="1">
      <alignment horizontal="center" vertical="center"/>
      <protection locked="0" hidden="1"/>
    </xf>
    <xf numFmtId="0" fontId="2" fillId="16" borderId="2" xfId="0" applyNumberFormat="1" applyFont="1" applyFill="1" applyBorder="1" applyAlignment="1" applyProtection="1">
      <alignment horizontal="center" vertical="center"/>
      <protection locked="0" hidden="1"/>
    </xf>
    <xf numFmtId="0" fontId="2" fillId="16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16" borderId="9" xfId="0" applyNumberFormat="1" applyFont="1" applyFill="1" applyBorder="1" applyAlignment="1" applyProtection="1">
      <alignment horizontal="center" vertical="center"/>
      <protection locked="0" hidden="1"/>
    </xf>
    <xf numFmtId="0" fontId="2" fillId="16" borderId="8" xfId="0" applyNumberFormat="1" applyFont="1" applyFill="1" applyBorder="1" applyAlignment="1" applyProtection="1">
      <alignment horizontal="center" vertical="center"/>
      <protection locked="0" hidden="1"/>
    </xf>
    <xf numFmtId="0" fontId="2" fillId="16" borderId="14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12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14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26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17" borderId="27" xfId="0" applyNumberFormat="1" applyFont="1" applyFill="1" applyBorder="1" applyAlignment="1" applyProtection="1">
      <alignment horizontal="center" vertical="center"/>
      <protection locked="0" hidden="1"/>
    </xf>
    <xf numFmtId="0" fontId="0" fillId="18" borderId="12" xfId="0" applyNumberFormat="1" applyFont="1" applyFill="1" applyBorder="1" applyAlignment="1" applyProtection="1">
      <alignment horizontal="center"/>
      <protection locked="0" hidden="1"/>
    </xf>
    <xf numFmtId="0" fontId="2" fillId="18" borderId="6" xfId="0" applyNumberFormat="1" applyFont="1" applyFill="1" applyBorder="1" applyProtection="1">
      <protection locked="0" hidden="1"/>
    </xf>
    <xf numFmtId="0" fontId="0" fillId="18" borderId="26" xfId="0" applyNumberFormat="1" applyFont="1" applyFill="1" applyBorder="1" applyAlignment="1" applyProtection="1">
      <alignment horizontal="center"/>
      <protection locked="0" hidden="1"/>
    </xf>
    <xf numFmtId="0" fontId="0" fillId="18" borderId="27" xfId="0" applyNumberFormat="1" applyFont="1" applyFill="1" applyBorder="1" applyAlignment="1" applyProtection="1">
      <alignment horizontal="center"/>
      <protection locked="0" hidden="1"/>
    </xf>
    <xf numFmtId="0" fontId="2" fillId="18" borderId="35" xfId="0" applyNumberFormat="1" applyFont="1" applyFill="1" applyBorder="1" applyProtection="1">
      <protection locked="0" hidden="1"/>
    </xf>
    <xf numFmtId="0" fontId="2" fillId="18" borderId="17" xfId="0" applyNumberFormat="1" applyFont="1" applyFill="1" applyBorder="1" applyProtection="1">
      <protection locked="0" hidden="1"/>
    </xf>
    <xf numFmtId="0" fontId="2" fillId="18" borderId="13" xfId="0" applyNumberFormat="1" applyFont="1" applyFill="1" applyBorder="1" applyProtection="1">
      <protection locked="0" hidden="1"/>
    </xf>
    <xf numFmtId="0" fontId="2" fillId="18" borderId="25" xfId="0" applyNumberFormat="1" applyFont="1" applyFill="1" applyBorder="1" applyProtection="1">
      <protection locked="0" hidden="1"/>
    </xf>
    <xf numFmtId="0" fontId="2" fillId="18" borderId="0" xfId="0" applyNumberFormat="1" applyFont="1" applyFill="1" applyProtection="1">
      <protection locked="0" hidden="1"/>
    </xf>
    <xf numFmtId="0" fontId="2" fillId="18" borderId="27" xfId="0" applyNumberFormat="1" applyFont="1" applyFill="1" applyBorder="1" applyProtection="1">
      <protection locked="0" hidden="1"/>
    </xf>
    <xf numFmtId="0" fontId="2" fillId="18" borderId="14" xfId="0" applyNumberFormat="1" applyFont="1" applyFill="1" applyBorder="1" applyProtection="1">
      <protection locked="0" hidden="1"/>
    </xf>
    <xf numFmtId="0" fontId="0" fillId="18" borderId="13" xfId="0" applyNumberFormat="1" applyFont="1" applyFill="1" applyBorder="1" applyAlignment="1" applyProtection="1">
      <alignment horizontal="center"/>
      <protection locked="0" hidden="1"/>
    </xf>
    <xf numFmtId="0" fontId="0" fillId="18" borderId="14" xfId="0" applyNumberFormat="1" applyFont="1" applyFill="1" applyBorder="1" applyAlignment="1" applyProtection="1">
      <alignment horizontal="center"/>
      <protection locked="0" hidden="1"/>
    </xf>
    <xf numFmtId="0" fontId="0" fillId="18" borderId="20" xfId="0" applyNumberFormat="1" applyFont="1" applyFill="1" applyBorder="1" applyAlignment="1" applyProtection="1">
      <alignment horizontal="center"/>
      <protection locked="0" hidden="1"/>
    </xf>
    <xf numFmtId="0" fontId="0" fillId="18" borderId="25" xfId="0" applyNumberFormat="1" applyFont="1" applyFill="1" applyBorder="1" applyAlignment="1" applyProtection="1">
      <alignment horizontal="center"/>
      <protection locked="0" hidden="1"/>
    </xf>
    <xf numFmtId="0" fontId="0" fillId="18" borderId="16" xfId="0" applyNumberFormat="1" applyFont="1" applyFill="1" applyBorder="1" applyAlignment="1" applyProtection="1">
      <alignment horizontal="center"/>
      <protection locked="0" hidden="1"/>
    </xf>
    <xf numFmtId="165" fontId="2" fillId="19" borderId="24" xfId="0" applyNumberFormat="1" applyFont="1" applyFill="1" applyBorder="1" applyProtection="1">
      <protection locked="0" hidden="1"/>
    </xf>
    <xf numFmtId="165" fontId="2" fillId="19" borderId="15" xfId="0" applyNumberFormat="1" applyFont="1" applyFill="1" applyBorder="1" applyAlignment="1" applyProtection="1">
      <protection locked="0" hidden="1"/>
    </xf>
    <xf numFmtId="165" fontId="2" fillId="19" borderId="10" xfId="0" applyNumberFormat="1" applyFont="1" applyFill="1" applyBorder="1" applyAlignment="1" applyProtection="1">
      <alignment horizontal="center" vertical="center"/>
      <protection locked="0" hidden="1"/>
    </xf>
    <xf numFmtId="0" fontId="2" fillId="2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20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20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20" borderId="27" xfId="0" applyNumberFormat="1" applyFont="1" applyFill="1" applyBorder="1" applyAlignment="1" applyProtection="1">
      <alignment horizontal="center" vertical="center"/>
      <protection locked="0" hidden="1"/>
    </xf>
    <xf numFmtId="0" fontId="3" fillId="20" borderId="27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33" xfId="1" applyNumberFormat="1" applyFont="1" applyBorder="1" applyAlignment="1" applyProtection="1">
      <alignment horizontal="left" vertical="center"/>
      <protection locked="0" hidden="1"/>
    </xf>
    <xf numFmtId="165" fontId="3" fillId="0" borderId="34" xfId="1" applyNumberFormat="1" applyFont="1" applyBorder="1" applyAlignment="1" applyProtection="1">
      <alignment horizontal="left" vertical="center"/>
      <protection locked="0" hidden="1"/>
    </xf>
    <xf numFmtId="164" fontId="1" fillId="0" borderId="0" xfId="1" applyFont="1" applyAlignment="1">
      <alignment horizontal="center" vertical="center"/>
    </xf>
    <xf numFmtId="0" fontId="2" fillId="53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53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3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3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3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3" borderId="27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28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27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5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6" xfId="0" applyNumberFormat="1" applyFont="1" applyFill="1" applyBorder="1" applyAlignment="1" applyProtection="1">
      <alignment horizontal="center" vertical="center"/>
      <protection locked="0" hidden="1"/>
    </xf>
    <xf numFmtId="1" fontId="2" fillId="54" borderId="6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0" xfId="0" applyFont="1" applyAlignment="1" applyProtection="1">
      <alignment horizontal="center" vertical="center"/>
      <protection locked="0" hidden="1"/>
    </xf>
    <xf numFmtId="0" fontId="1" fillId="0" borderId="0" xfId="0" applyNumberFormat="1" applyFont="1" applyAlignment="1">
      <alignment horizontal="right" vertical="center"/>
    </xf>
    <xf numFmtId="0" fontId="1" fillId="52" borderId="46" xfId="0" applyNumberFormat="1" applyFont="1" applyFill="1" applyBorder="1" applyAlignment="1" applyProtection="1">
      <alignment horizontal="center" vertical="top" wrapText="1"/>
      <protection locked="0" hidden="1"/>
    </xf>
    <xf numFmtId="0" fontId="1" fillId="52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46" xfId="0" applyNumberFormat="1" applyFont="1" applyFill="1" applyBorder="1" applyAlignment="1" applyProtection="1">
      <alignment horizontal="center" vertical="top" wrapText="1"/>
      <protection locked="0" hidden="1"/>
    </xf>
    <xf numFmtId="0" fontId="2" fillId="52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6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10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1" xfId="0" applyNumberFormat="1" applyFont="1" applyFill="1" applyBorder="1" applyAlignment="1" applyProtection="1">
      <alignment horizontal="center" vertical="center"/>
      <protection locked="0" hidden="1"/>
    </xf>
    <xf numFmtId="0" fontId="1" fillId="52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52" borderId="11" xfId="0" applyNumberFormat="1" applyFont="1" applyFill="1" applyBorder="1" applyAlignment="1" applyProtection="1">
      <alignment horizontal="center" vertical="center"/>
      <protection locked="0" hidden="1"/>
    </xf>
    <xf numFmtId="0" fontId="1" fillId="52" borderId="15" xfId="0" applyNumberFormat="1" applyFont="1" applyFill="1" applyBorder="1" applyAlignment="1" applyProtection="1">
      <alignment horizontal="center" vertical="center"/>
      <protection locked="0" hidden="1"/>
    </xf>
    <xf numFmtId="0" fontId="1" fillId="52" borderId="16" xfId="0" applyNumberFormat="1" applyFont="1" applyFill="1" applyBorder="1" applyAlignment="1" applyProtection="1">
      <alignment horizontal="center" vertical="center"/>
      <protection locked="0" hidden="1"/>
    </xf>
    <xf numFmtId="0" fontId="1" fillId="5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7" xfId="0" applyNumberFormat="1" applyFont="1" applyFill="1" applyBorder="1" applyAlignment="1" applyProtection="1">
      <alignment horizontal="center" vertical="center" wrapText="1"/>
      <protection locked="0" hidden="1"/>
    </xf>
    <xf numFmtId="166" fontId="2" fillId="0" borderId="0" xfId="0" applyFont="1" applyAlignment="1" applyProtection="1">
      <alignment horizontal="center" vertical="center"/>
      <protection locked="0" hidden="1"/>
    </xf>
    <xf numFmtId="165" fontId="2" fillId="0" borderId="33" xfId="0" applyNumberFormat="1" applyFont="1" applyBorder="1" applyAlignment="1" applyProtection="1">
      <alignment horizontal="left" vertical="center"/>
      <protection locked="0" hidden="1"/>
    </xf>
    <xf numFmtId="166" fontId="2" fillId="0" borderId="33" xfId="0" applyFont="1" applyBorder="1" applyAlignment="1" applyProtection="1">
      <alignment horizontal="left" vertical="center"/>
      <protection locked="0" hidden="1"/>
    </xf>
    <xf numFmtId="0" fontId="1" fillId="52" borderId="19" xfId="0" applyNumberFormat="1" applyFont="1" applyFill="1" applyBorder="1" applyAlignment="1" applyProtection="1">
      <alignment horizontal="center" vertical="center"/>
      <protection locked="0" hidden="1"/>
    </xf>
    <xf numFmtId="0" fontId="1" fillId="52" borderId="7" xfId="0" applyNumberFormat="1" applyFont="1" applyFill="1" applyBorder="1" applyAlignment="1" applyProtection="1">
      <alignment horizontal="center" vertical="center"/>
      <protection locked="0" hidden="1"/>
    </xf>
    <xf numFmtId="0" fontId="1" fillId="0" borderId="32" xfId="0" applyNumberFormat="1" applyFont="1" applyBorder="1" applyAlignment="1" applyProtection="1">
      <alignment wrapText="1"/>
      <protection locked="0" hidden="1"/>
    </xf>
    <xf numFmtId="0" fontId="1" fillId="52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1" fillId="52" borderId="16" xfId="1" applyNumberFormat="1" applyFont="1" applyFill="1" applyBorder="1" applyAlignment="1" applyProtection="1">
      <alignment horizontal="center" vertical="center" wrapText="1"/>
      <protection locked="0" hidden="1"/>
    </xf>
    <xf numFmtId="49" fontId="2" fillId="8" borderId="34" xfId="0" applyNumberFormat="1" applyFont="1" applyFill="1" applyBorder="1" applyAlignment="1" applyProtection="1">
      <alignment horizontal="center"/>
      <protection locked="0" hidden="1"/>
    </xf>
    <xf numFmtId="0" fontId="2" fillId="8" borderId="33" xfId="0" applyNumberFormat="1" applyFont="1" applyFill="1" applyBorder="1" applyAlignment="1" applyProtection="1">
      <alignment horizontal="left" vertical="center"/>
      <protection locked="0" hidden="1"/>
    </xf>
    <xf numFmtId="0" fontId="1" fillId="52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26" xfId="1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16" xfId="1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19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7" xfId="0" applyNumberFormat="1" applyFont="1" applyFill="1" applyBorder="1" applyAlignment="1" applyProtection="1">
      <alignment horizontal="center" vertical="center"/>
      <protection locked="0" hidden="1"/>
    </xf>
    <xf numFmtId="0" fontId="2" fillId="10" borderId="23" xfId="0" applyNumberFormat="1" applyFont="1" applyFill="1" applyBorder="1" applyAlignment="1" applyProtection="1">
      <alignment horizontal="center"/>
      <protection locked="0" hidden="1"/>
    </xf>
    <xf numFmtId="0" fontId="2" fillId="10" borderId="24" xfId="0" applyNumberFormat="1" applyFont="1" applyFill="1" applyBorder="1" applyAlignment="1" applyProtection="1">
      <alignment horizontal="center"/>
      <protection locked="0" hidden="1"/>
    </xf>
    <xf numFmtId="165" fontId="2" fillId="8" borderId="0" xfId="1" applyNumberFormat="1" applyFont="1" applyFill="1" applyBorder="1" applyAlignment="1" applyProtection="1">
      <alignment horizontal="center" vertical="center" wrapText="1"/>
      <protection locked="0" hidden="1"/>
    </xf>
    <xf numFmtId="165" fontId="2" fillId="8" borderId="28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8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49" xfId="1" applyNumberFormat="1" applyFont="1" applyBorder="1" applyAlignment="1" applyProtection="1">
      <alignment horizontal="center" vertical="center"/>
      <protection locked="0" hidden="1"/>
    </xf>
    <xf numFmtId="165" fontId="2" fillId="0" borderId="50" xfId="1" applyNumberFormat="1" applyFont="1" applyBorder="1" applyAlignment="1" applyProtection="1">
      <alignment horizontal="center" vertical="center"/>
      <protection locked="0" hidden="1"/>
    </xf>
    <xf numFmtId="0" fontId="3" fillId="0" borderId="0" xfId="0" applyNumberFormat="1" applyFont="1" applyAlignment="1" applyProtection="1">
      <alignment horizontal="left"/>
      <protection locked="0" hidden="1"/>
    </xf>
    <xf numFmtId="165" fontId="2" fillId="0" borderId="45" xfId="0" applyNumberFormat="1" applyFont="1" applyBorder="1" applyAlignment="1" applyProtection="1">
      <alignment horizontal="center"/>
      <protection locked="0" hidden="1"/>
    </xf>
    <xf numFmtId="165" fontId="2" fillId="0" borderId="43" xfId="0" applyNumberFormat="1" applyFont="1" applyBorder="1" applyAlignment="1" applyProtection="1">
      <alignment horizontal="center"/>
      <protection locked="0" hidden="1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6" fontId="4" fillId="0" borderId="0" xfId="0" applyFont="1" applyAlignment="1" applyProtection="1">
      <alignment horizontal="center" vertical="center"/>
      <protection locked="0" hidden="1"/>
    </xf>
    <xf numFmtId="166" fontId="2" fillId="8" borderId="0" xfId="0" applyFont="1" applyFill="1" applyBorder="1" applyAlignment="1" applyProtection="1">
      <alignment horizontal="center"/>
      <protection locked="0" hidden="1"/>
    </xf>
    <xf numFmtId="166" fontId="1" fillId="4" borderId="15" xfId="0" applyFont="1" applyFill="1" applyBorder="1" applyAlignment="1" applyProtection="1">
      <alignment horizontal="center" vertical="center" wrapText="1"/>
      <protection locked="0" hidden="1"/>
    </xf>
    <xf numFmtId="166" fontId="1" fillId="4" borderId="16" xfId="0" applyFont="1" applyFill="1" applyBorder="1" applyAlignment="1" applyProtection="1">
      <alignment horizontal="center" vertical="center" wrapText="1"/>
      <protection locked="0" hidden="1"/>
    </xf>
    <xf numFmtId="0" fontId="1" fillId="4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4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2" xfId="0" applyNumberFormat="1" applyFont="1" applyBorder="1" applyAlignment="1" applyProtection="1">
      <alignment horizontal="center" vertical="center" wrapText="1"/>
      <protection locked="0" hidden="1"/>
    </xf>
    <xf numFmtId="165" fontId="1" fillId="4" borderId="15" xfId="1" applyNumberFormat="1" applyFont="1" applyFill="1" applyBorder="1" applyAlignment="1" applyProtection="1">
      <alignment horizontal="center" vertical="center" wrapText="1"/>
      <protection locked="0" hidden="1"/>
    </xf>
    <xf numFmtId="165" fontId="1" fillId="4" borderId="16" xfId="1" applyNumberFormat="1" applyFont="1" applyFill="1" applyBorder="1" applyAlignment="1" applyProtection="1">
      <alignment horizontal="center" vertical="center" wrapText="1"/>
      <protection locked="0" hidden="1"/>
    </xf>
    <xf numFmtId="166" fontId="1" fillId="4" borderId="10" xfId="0" applyFont="1" applyFill="1" applyBorder="1" applyAlignment="1" applyProtection="1">
      <alignment horizontal="center" vertical="center"/>
      <protection locked="0" hidden="1"/>
    </xf>
    <xf numFmtId="166" fontId="1" fillId="4" borderId="11" xfId="0" applyFont="1" applyFill="1" applyBorder="1" applyAlignment="1" applyProtection="1">
      <alignment horizontal="center" vertical="center"/>
      <protection locked="0" hidden="1"/>
    </xf>
    <xf numFmtId="166" fontId="1" fillId="4" borderId="15" xfId="0" applyFont="1" applyFill="1" applyBorder="1" applyAlignment="1" applyProtection="1">
      <alignment horizontal="center" vertical="center"/>
      <protection locked="0" hidden="1"/>
    </xf>
    <xf numFmtId="166" fontId="1" fillId="4" borderId="16" xfId="0" applyFont="1" applyFill="1" applyBorder="1" applyAlignment="1" applyProtection="1">
      <alignment horizontal="center" vertical="center"/>
      <protection locked="0" hidden="1"/>
    </xf>
    <xf numFmtId="49" fontId="2" fillId="4" borderId="19" xfId="0" applyNumberFormat="1" applyFont="1" applyFill="1" applyBorder="1" applyAlignment="1" applyProtection="1">
      <alignment horizontal="center" vertical="center"/>
      <protection locked="0" hidden="1"/>
    </xf>
    <xf numFmtId="49" fontId="2" fillId="4" borderId="7" xfId="0" applyNumberFormat="1" applyFont="1" applyFill="1" applyBorder="1" applyAlignment="1" applyProtection="1">
      <alignment horizontal="center" vertical="center"/>
      <protection locked="0" hidden="1"/>
    </xf>
    <xf numFmtId="166" fontId="1" fillId="4" borderId="10" xfId="0" applyFont="1" applyFill="1" applyBorder="1" applyAlignment="1" applyProtection="1">
      <alignment horizontal="center" vertical="center" wrapText="1"/>
      <protection locked="0" hidden="1"/>
    </xf>
    <xf numFmtId="166" fontId="1" fillId="4" borderId="11" xfId="0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Alignment="1" applyProtection="1">
      <alignment horizontal="center" vertical="center"/>
      <protection locked="0" hidden="1"/>
    </xf>
    <xf numFmtId="49" fontId="2" fillId="0" borderId="33" xfId="0" applyNumberFormat="1" applyFont="1" applyBorder="1" applyAlignment="1" applyProtection="1">
      <alignment horizontal="left"/>
      <protection locked="0" hidden="1"/>
    </xf>
    <xf numFmtId="165" fontId="2" fillId="0" borderId="33" xfId="0" applyNumberFormat="1" applyFont="1" applyBorder="1" applyAlignment="1" applyProtection="1">
      <alignment horizontal="left"/>
      <protection locked="0" hidden="1"/>
    </xf>
    <xf numFmtId="166" fontId="1" fillId="4" borderId="19" xfId="0" applyFont="1" applyFill="1" applyBorder="1" applyAlignment="1" applyProtection="1">
      <alignment horizontal="center" vertical="center" wrapText="1"/>
      <protection locked="0" hidden="1"/>
    </xf>
    <xf numFmtId="166" fontId="1" fillId="4" borderId="7" xfId="0" applyFont="1" applyFill="1" applyBorder="1" applyAlignment="1" applyProtection="1">
      <alignment horizontal="center" vertical="center" wrapText="1"/>
      <protection locked="0" hidden="1"/>
    </xf>
    <xf numFmtId="166" fontId="1" fillId="4" borderId="21" xfId="0" applyFont="1" applyFill="1" applyBorder="1" applyAlignment="1" applyProtection="1">
      <alignment horizontal="center" vertical="center" wrapText="1"/>
      <protection locked="0" hidden="1"/>
    </xf>
    <xf numFmtId="166" fontId="1" fillId="4" borderId="22" xfId="0" applyFont="1" applyFill="1" applyBorder="1" applyAlignment="1" applyProtection="1">
      <alignment horizontal="center" vertical="center" wrapText="1"/>
      <protection locked="0" hidden="1"/>
    </xf>
    <xf numFmtId="49" fontId="2" fillId="4" borderId="15" xfId="0" applyNumberFormat="1" applyFont="1" applyFill="1" applyBorder="1" applyAlignment="1" applyProtection="1">
      <alignment horizontal="center" vertical="center"/>
      <protection locked="0" hidden="1"/>
    </xf>
    <xf numFmtId="49" fontId="2" fillId="4" borderId="16" xfId="0" applyNumberFormat="1" applyFont="1" applyFill="1" applyBorder="1" applyAlignment="1" applyProtection="1">
      <alignment horizontal="center" vertical="center"/>
      <protection locked="0" hidden="1"/>
    </xf>
    <xf numFmtId="166" fontId="1" fillId="4" borderId="32" xfId="0" applyFont="1" applyFill="1" applyBorder="1" applyAlignment="1" applyProtection="1">
      <alignment horizontal="center" vertical="center" wrapText="1"/>
      <protection locked="0" hidden="1"/>
    </xf>
    <xf numFmtId="49" fontId="2" fillId="4" borderId="26" xfId="0" applyNumberFormat="1" applyFont="1" applyFill="1" applyBorder="1" applyAlignment="1" applyProtection="1">
      <alignment horizontal="center" vertical="center"/>
      <protection locked="0" hidden="1"/>
    </xf>
    <xf numFmtId="166" fontId="1" fillId="4" borderId="26" xfId="0" applyFont="1" applyFill="1" applyBorder="1" applyAlignment="1" applyProtection="1">
      <alignment horizontal="center" vertical="center" wrapText="1"/>
      <protection locked="0" hidden="1"/>
    </xf>
    <xf numFmtId="166" fontId="6" fillId="3" borderId="15" xfId="0" applyFont="1" applyFill="1" applyBorder="1" applyAlignment="1" applyProtection="1">
      <alignment horizontal="center" vertical="center" wrapText="1"/>
      <protection locked="0" hidden="1"/>
    </xf>
    <xf numFmtId="166" fontId="6" fillId="3" borderId="16" xfId="0" applyFont="1" applyFill="1" applyBorder="1" applyAlignment="1" applyProtection="1">
      <alignment horizontal="center" vertical="center" wrapText="1"/>
      <protection locked="0" hidden="1"/>
    </xf>
    <xf numFmtId="166" fontId="1" fillId="4" borderId="28" xfId="0" applyFont="1" applyFill="1" applyBorder="1" applyAlignment="1" applyProtection="1">
      <alignment horizontal="center" vertical="center" wrapText="1"/>
      <protection locked="0" hidden="1"/>
    </xf>
    <xf numFmtId="166" fontId="1" fillId="4" borderId="0" xfId="0" applyFont="1" applyFill="1" applyBorder="1" applyAlignment="1" applyProtection="1">
      <alignment horizontal="center" vertical="center"/>
      <protection locked="0" hidden="1"/>
    </xf>
    <xf numFmtId="166" fontId="1" fillId="4" borderId="26" xfId="0" applyFont="1" applyFill="1" applyBorder="1" applyAlignment="1" applyProtection="1">
      <alignment horizontal="center" vertical="center"/>
      <protection locked="0" hidden="1"/>
    </xf>
    <xf numFmtId="165" fontId="6" fillId="8" borderId="0" xfId="1" applyNumberFormat="1" applyFont="1" applyFill="1" applyBorder="1" applyAlignment="1" applyProtection="1">
      <alignment horizontal="center" vertical="center" wrapText="1"/>
      <protection locked="0" hidden="1"/>
    </xf>
    <xf numFmtId="14" fontId="6" fillId="8" borderId="28" xfId="0" applyNumberFormat="1" applyFont="1" applyFill="1" applyBorder="1" applyAlignment="1" applyProtection="1">
      <alignment horizontal="center" vertical="center" wrapText="1"/>
      <protection locked="0" hidden="1"/>
    </xf>
    <xf numFmtId="14" fontId="6" fillId="8" borderId="7" xfId="0" applyNumberFormat="1" applyFont="1" applyFill="1" applyBorder="1" applyAlignment="1" applyProtection="1">
      <alignment horizontal="center" vertical="center" wrapText="1"/>
      <protection locked="0" hidden="1"/>
    </xf>
    <xf numFmtId="166" fontId="6" fillId="3" borderId="0" xfId="0" applyFont="1" applyFill="1" applyBorder="1" applyAlignment="1" applyProtection="1">
      <alignment horizontal="center" vertical="center"/>
      <protection locked="0" hidden="1"/>
    </xf>
    <xf numFmtId="166" fontId="6" fillId="3" borderId="11" xfId="0" applyFont="1" applyFill="1" applyBorder="1" applyAlignment="1" applyProtection="1">
      <alignment horizontal="center" vertical="center"/>
      <protection locked="0" hidden="1"/>
    </xf>
    <xf numFmtId="166" fontId="6" fillId="3" borderId="15" xfId="0" applyFont="1" applyFill="1" applyBorder="1" applyAlignment="1" applyProtection="1">
      <alignment horizontal="center" vertical="center"/>
      <protection locked="0" hidden="1"/>
    </xf>
    <xf numFmtId="166" fontId="6" fillId="3" borderId="16" xfId="0" applyFont="1" applyFill="1" applyBorder="1" applyAlignment="1" applyProtection="1">
      <alignment horizontal="center" vertical="center"/>
      <protection locked="0" hidden="1"/>
    </xf>
    <xf numFmtId="0" fontId="1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4" borderId="26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4" borderId="26" xfId="1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6" fillId="12" borderId="89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12" borderId="88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89" xfId="0" applyNumberFormat="1" applyFont="1" applyFill="1" applyBorder="1" applyProtection="1">
      <protection locked="0" hidden="1"/>
    </xf>
    <xf numFmtId="0" fontId="13" fillId="0" borderId="89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89" xfId="0" applyNumberFormat="1" applyFont="1" applyFill="1" applyBorder="1" applyAlignment="1" applyProtection="1">
      <alignment horizontal="center"/>
      <protection locked="0" hidden="1"/>
    </xf>
    <xf numFmtId="165" fontId="14" fillId="0" borderId="89" xfId="0" applyNumberFormat="1" applyFont="1" applyFill="1" applyBorder="1" applyProtection="1">
      <protection locked="0" hidden="1"/>
    </xf>
    <xf numFmtId="0" fontId="35" fillId="0" borderId="89" xfId="0" applyNumberFormat="1" applyFont="1" applyFill="1" applyBorder="1" applyProtection="1">
      <protection locked="0" hidden="1"/>
    </xf>
    <xf numFmtId="0" fontId="35" fillId="0" borderId="89" xfId="0" applyNumberFormat="1" applyFont="1" applyFill="1" applyBorder="1" applyAlignment="1" applyProtection="1">
      <alignment horizontal="center" vertical="center"/>
      <protection locked="0" hidden="1"/>
    </xf>
    <xf numFmtId="0" fontId="36" fillId="0" borderId="89" xfId="0" applyNumberFormat="1" applyFont="1" applyFill="1" applyBorder="1" applyAlignment="1" applyProtection="1">
      <alignment horizontal="center"/>
      <protection locked="0" hidden="1"/>
    </xf>
    <xf numFmtId="165" fontId="36" fillId="0" borderId="89" xfId="0" applyNumberFormat="1" applyFont="1" applyFill="1" applyBorder="1" applyProtection="1">
      <protection locked="0" hidden="1"/>
    </xf>
    <xf numFmtId="0" fontId="37" fillId="52" borderId="89" xfId="0" applyNumberFormat="1" applyFont="1" applyFill="1" applyBorder="1" applyAlignment="1" applyProtection="1">
      <alignment horizontal="center" vertical="center" wrapText="1"/>
      <protection locked="0" hidden="1"/>
    </xf>
    <xf numFmtId="0" fontId="37" fillId="52" borderId="88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12" borderId="89" xfId="0" applyNumberFormat="1" applyFont="1" applyFill="1" applyBorder="1" applyAlignment="1" applyProtection="1">
      <alignment horizontal="center" vertical="center"/>
      <protection locked="0" hidden="1"/>
    </xf>
    <xf numFmtId="0" fontId="16" fillId="12" borderId="88" xfId="0" applyNumberFormat="1" applyFont="1" applyFill="1" applyBorder="1" applyAlignment="1" applyProtection="1">
      <alignment horizontal="center" vertical="center"/>
      <protection locked="0" hidden="1"/>
    </xf>
    <xf numFmtId="0" fontId="38" fillId="0" borderId="0" xfId="0" applyNumberFormat="1" applyFont="1" applyBorder="1" applyAlignment="1" applyProtection="1">
      <alignment horizontal="left"/>
      <protection locked="0" hidden="1"/>
    </xf>
  </cellXfs>
  <cellStyles count="45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Kontrolná bunka" xfId="14" builtinId="23" customBuiltin="1"/>
    <cellStyle name="Mena" xfId="1" builtinId="4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/>
    <cellStyle name="Normálne 2" xfId="43" xr:uid="{00000000-0005-0000-0000-00001B000000}"/>
    <cellStyle name="Normálne 3" xfId="44" xr:uid="{00000000-0005-0000-0000-00001C000000}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AB058B"/>
      <color rgb="FFFFFF99"/>
      <color rgb="FFFFFF00"/>
      <color rgb="FF99FF33"/>
      <color rgb="FF0AF410"/>
      <color rgb="FF00FF00"/>
      <color rgb="FFFF7C80"/>
      <color rgb="FF230397"/>
      <color rgb="FF10F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3</xdr:row>
      <xdr:rowOff>19051</xdr:rowOff>
    </xdr:from>
    <xdr:to>
      <xdr:col>2</xdr:col>
      <xdr:colOff>1449526</xdr:colOff>
      <xdr:row>4</xdr:row>
      <xdr:rowOff>181414</xdr:rowOff>
    </xdr:to>
    <xdr:sp macro="[0]!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333376" y="61912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glow rad="38100">
            <a:schemeClr val="accent1">
              <a:satMod val="175000"/>
              <a:alpha val="40000"/>
            </a:schemeClr>
          </a:glow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5</xdr:row>
      <xdr:rowOff>47622</xdr:rowOff>
    </xdr:from>
    <xdr:to>
      <xdr:col>2</xdr:col>
      <xdr:colOff>1449528</xdr:colOff>
      <xdr:row>7</xdr:row>
      <xdr:rowOff>6447</xdr:rowOff>
    </xdr:to>
    <xdr:sp macro="[0]!Inventa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/>
            <a:t>Inventár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581025</xdr:colOff>
          <xdr:row>145</xdr:row>
          <xdr:rowOff>142875</xdr:rowOff>
        </xdr:from>
        <xdr:to>
          <xdr:col>21</xdr:col>
          <xdr:colOff>19050</xdr:colOff>
          <xdr:row>145</xdr:row>
          <xdr:rowOff>200025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Tlačidlo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6</xdr:row>
      <xdr:rowOff>9525</xdr:rowOff>
    </xdr:from>
    <xdr:to>
      <xdr:col>2</xdr:col>
      <xdr:colOff>1449524</xdr:colOff>
      <xdr:row>7</xdr:row>
      <xdr:rowOff>25500</xdr:rowOff>
    </xdr:to>
    <xdr:sp macro="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>
        <a:xfrm>
          <a:off x="314324" y="923925"/>
          <a:ext cx="1440000" cy="216000"/>
        </a:xfrm>
        <a:prstGeom prst="roundRect">
          <a:avLst/>
        </a:prstGeom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bevelT/>
          <a:contourClr>
            <a:schemeClr val="accent1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200" b="1">
              <a:solidFill>
                <a:schemeClr val="bg1"/>
              </a:solidFill>
            </a:rPr>
            <a:t>Sumár</a:t>
          </a:r>
        </a:p>
      </xdr:txBody>
    </xdr:sp>
    <xdr:clientData fPrintsWithSheet="0"/>
  </xdr:twoCellAnchor>
  <xdr:twoCellAnchor>
    <xdr:from>
      <xdr:col>4</xdr:col>
      <xdr:colOff>38101</xdr:colOff>
      <xdr:row>6</xdr:row>
      <xdr:rowOff>76200</xdr:rowOff>
    </xdr:from>
    <xdr:to>
      <xdr:col>8</xdr:col>
      <xdr:colOff>38100</xdr:colOff>
      <xdr:row>6</xdr:row>
      <xdr:rowOff>95250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id="{66399B94-EDFA-46F7-8253-6551A304158B}"/>
            </a:ext>
          </a:extLst>
        </xdr:cNvPr>
        <xdr:cNvCxnSpPr/>
      </xdr:nvCxnSpPr>
      <xdr:spPr>
        <a:xfrm flipH="1" flipV="1">
          <a:off x="1828801" y="990600"/>
          <a:ext cx="904874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3</xdr:row>
      <xdr:rowOff>19051</xdr:rowOff>
    </xdr:from>
    <xdr:to>
      <xdr:col>2</xdr:col>
      <xdr:colOff>1449526</xdr:colOff>
      <xdr:row>4</xdr:row>
      <xdr:rowOff>181414</xdr:rowOff>
    </xdr:to>
    <xdr:sp macro="[0]!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39215B1-9264-4CA3-B950-973FF204CBE1}"/>
            </a:ext>
          </a:extLst>
        </xdr:cNvPr>
        <xdr:cNvSpPr>
          <a:spLocks noChangeAspect="1"/>
        </xdr:cNvSpPr>
      </xdr:nvSpPr>
      <xdr:spPr>
        <a:xfrm>
          <a:off x="333376" y="61912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glow rad="38100">
            <a:schemeClr val="accent1">
              <a:satMod val="175000"/>
              <a:alpha val="40000"/>
            </a:schemeClr>
          </a:glow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5</xdr:row>
      <xdr:rowOff>47622</xdr:rowOff>
    </xdr:from>
    <xdr:to>
      <xdr:col>2</xdr:col>
      <xdr:colOff>1449528</xdr:colOff>
      <xdr:row>7</xdr:row>
      <xdr:rowOff>6447</xdr:rowOff>
    </xdr:to>
    <xdr:sp macro="[0]!Inventar" textlink="">
      <xdr:nvSpPr>
        <xdr:cNvPr id="3" name="Zaoblený obdĺžnik 2">
          <a:extLst>
            <a:ext uri="{FF2B5EF4-FFF2-40B4-BE49-F238E27FC236}">
              <a16:creationId xmlns:a16="http://schemas.microsoft.com/office/drawing/2014/main" id="{532CA273-7AD1-4DB0-BBC2-DA880E3EF5AA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/>
            <a:t>Inventár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581025</xdr:colOff>
          <xdr:row>145</xdr:row>
          <xdr:rowOff>142875</xdr:rowOff>
        </xdr:from>
        <xdr:to>
          <xdr:col>21</xdr:col>
          <xdr:colOff>19050</xdr:colOff>
          <xdr:row>145</xdr:row>
          <xdr:rowOff>200025</xdr:rowOff>
        </xdr:to>
        <xdr:sp macro="" textlink="">
          <xdr:nvSpPr>
            <xdr:cNvPr id="440321" name="Button 1" hidden="1">
              <a:extLst>
                <a:ext uri="{63B3BB69-23CF-44E3-9099-C40C66FF867C}">
                  <a14:compatExt spid="_x0000_s440321"/>
                </a:ext>
                <a:ext uri="{FF2B5EF4-FFF2-40B4-BE49-F238E27FC236}">
                  <a16:creationId xmlns:a16="http://schemas.microsoft.com/office/drawing/2014/main" id="{412DA85F-42C9-4966-9719-45F1EF5F0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Tlačidlo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Original">
    <tabColor rgb="FFFF0000"/>
  </sheetPr>
  <dimension ref="A1:W153"/>
  <sheetViews>
    <sheetView showGridLines="0" showZeros="0" zoomScaleNormal="100" workbookViewId="0">
      <selection activeCell="C126" sqref="C126"/>
    </sheetView>
  </sheetViews>
  <sheetFormatPr defaultColWidth="9.140625" defaultRowHeight="17.100000000000001" customHeight="1" x14ac:dyDescent="0.25"/>
  <cols>
    <col min="1" max="1" width="0.5703125" style="120" customWidth="1"/>
    <col min="2" max="2" width="4.28515625" style="239" customWidth="1"/>
    <col min="3" max="3" width="22.28515625" style="232" customWidth="1"/>
    <col min="4" max="4" width="8.7109375" style="241" customWidth="1"/>
    <col min="5" max="5" width="8.28515625" style="241" customWidth="1"/>
    <col min="6" max="6" width="11.7109375" style="241" customWidth="1"/>
    <col min="7" max="7" width="9.28515625" style="241" customWidth="1"/>
    <col min="8" max="8" width="1.7109375" style="247" customWidth="1"/>
    <col min="9" max="9" width="9.7109375" style="241" customWidth="1"/>
    <col min="10" max="11" width="11.7109375" style="6" customWidth="1"/>
    <col min="12" max="12" width="3" style="315" customWidth="1"/>
    <col min="13" max="13" width="7.28515625" style="120" customWidth="1"/>
    <col min="14" max="14" width="13.85546875" style="120" hidden="1" customWidth="1"/>
    <col min="15" max="15" width="10.7109375" style="338" customWidth="1"/>
    <col min="16" max="16" width="9.7109375" style="345" customWidth="1"/>
    <col min="17" max="17" width="13.7109375" style="123" customWidth="1"/>
    <col min="18" max="18" width="13.7109375" style="137" customWidth="1"/>
    <col min="19" max="19" width="14.42578125" style="137" customWidth="1"/>
    <col min="20" max="20" width="4" style="120" customWidth="1"/>
    <col min="21" max="21" width="9.140625" style="241"/>
    <col min="22" max="22" width="10.28515625" style="120" customWidth="1"/>
    <col min="23" max="23" width="12.7109375" style="120" bestFit="1" customWidth="1"/>
    <col min="24" max="16384" width="9.140625" style="120"/>
  </cols>
  <sheetData>
    <row r="1" spans="1:22" ht="16.350000000000001" customHeight="1" x14ac:dyDescent="0.25">
      <c r="C1" s="440" t="s">
        <v>158</v>
      </c>
      <c r="D1" s="440"/>
      <c r="E1" s="440"/>
      <c r="F1" s="440"/>
      <c r="G1" s="440"/>
      <c r="H1" s="440"/>
      <c r="I1" s="440"/>
      <c r="J1" s="440"/>
      <c r="K1" s="138"/>
      <c r="O1" s="440" t="s">
        <v>10</v>
      </c>
      <c r="P1" s="440"/>
      <c r="Q1" s="440"/>
      <c r="R1" s="440"/>
      <c r="S1" s="138"/>
    </row>
    <row r="2" spans="1:22" ht="16.350000000000001" customHeight="1" x14ac:dyDescent="0.25">
      <c r="B2" s="240"/>
      <c r="C2" s="231"/>
      <c r="G2" s="242" t="s">
        <v>89</v>
      </c>
      <c r="H2" s="449"/>
      <c r="I2" s="449"/>
      <c r="J2" s="449"/>
      <c r="L2" s="316"/>
      <c r="N2" s="39" t="s">
        <v>153</v>
      </c>
      <c r="O2" s="396" t="s">
        <v>89</v>
      </c>
      <c r="P2" s="441">
        <f>I2</f>
        <v>0</v>
      </c>
      <c r="Q2" s="442"/>
    </row>
    <row r="3" spans="1:22" ht="16.350000000000001" customHeight="1" x14ac:dyDescent="0.25">
      <c r="B3" s="240"/>
      <c r="C3" s="231"/>
      <c r="G3" s="243" t="s">
        <v>90</v>
      </c>
      <c r="H3" s="448"/>
      <c r="I3" s="448"/>
      <c r="J3" s="165" t="s">
        <v>149</v>
      </c>
      <c r="L3" s="316"/>
      <c r="N3" s="39" t="s">
        <v>152</v>
      </c>
      <c r="O3" s="397" t="s">
        <v>90</v>
      </c>
      <c r="P3" s="10">
        <f>I3</f>
        <v>0</v>
      </c>
      <c r="Q3" s="12" t="s">
        <v>149</v>
      </c>
    </row>
    <row r="4" spans="1:22" ht="5.0999999999999996" customHeight="1" x14ac:dyDescent="0.25">
      <c r="B4" s="240"/>
      <c r="C4" s="231"/>
      <c r="G4" s="244"/>
      <c r="H4" s="245"/>
      <c r="I4" s="246"/>
      <c r="J4" s="14"/>
      <c r="L4" s="316"/>
      <c r="O4" s="335"/>
      <c r="P4" s="14"/>
      <c r="Q4" s="119"/>
    </row>
    <row r="5" spans="1:22" ht="16.350000000000001" customHeight="1" x14ac:dyDescent="0.25">
      <c r="B5" s="240"/>
      <c r="C5" s="231"/>
      <c r="G5" s="244"/>
      <c r="H5" s="245"/>
      <c r="I5" s="246"/>
      <c r="J5" s="14"/>
      <c r="L5" s="316"/>
      <c r="O5" s="335"/>
      <c r="P5" s="14"/>
      <c r="Q5" s="119"/>
    </row>
    <row r="6" spans="1:22" ht="5.0999999999999996" customHeight="1" x14ac:dyDescent="0.25">
      <c r="B6" s="240"/>
      <c r="C6" s="231"/>
      <c r="G6" s="244"/>
      <c r="H6" s="245"/>
      <c r="I6" s="246"/>
      <c r="J6" s="14"/>
      <c r="L6" s="316"/>
      <c r="O6" s="335"/>
      <c r="P6" s="14"/>
      <c r="Q6" s="119"/>
    </row>
    <row r="7" spans="1:22" ht="16.350000000000001" customHeight="1" x14ac:dyDescent="0.25">
      <c r="B7" s="240"/>
      <c r="C7" s="231"/>
      <c r="G7" s="244"/>
      <c r="H7" s="245"/>
      <c r="I7" s="246"/>
      <c r="J7" s="14"/>
      <c r="L7" s="316"/>
      <c r="O7" s="335"/>
      <c r="P7" s="14"/>
      <c r="Q7" s="119"/>
    </row>
    <row r="8" spans="1:22" ht="5.0999999999999996" customHeight="1" x14ac:dyDescent="0.25">
      <c r="B8" s="240"/>
      <c r="C8" s="231"/>
      <c r="G8" s="244"/>
      <c r="H8" s="245"/>
      <c r="I8" s="246"/>
      <c r="J8" s="14"/>
      <c r="L8" s="316"/>
      <c r="O8" s="335"/>
      <c r="P8" s="14"/>
      <c r="Q8" s="119"/>
    </row>
    <row r="9" spans="1:22" ht="15.95" customHeight="1" x14ac:dyDescent="0.25">
      <c r="B9" s="240"/>
      <c r="C9" s="231"/>
      <c r="G9" s="244"/>
      <c r="H9" s="245"/>
      <c r="I9" s="246"/>
      <c r="J9" s="14"/>
      <c r="L9" s="316"/>
      <c r="O9" s="335"/>
      <c r="P9" s="14"/>
      <c r="Q9" s="119"/>
    </row>
    <row r="10" spans="1:22" ht="3.75" customHeight="1" x14ac:dyDescent="0.25">
      <c r="B10" s="240"/>
      <c r="C10" s="231"/>
      <c r="G10" s="244"/>
      <c r="H10" s="245"/>
      <c r="I10" s="246"/>
      <c r="J10" s="14"/>
      <c r="L10" s="316"/>
      <c r="O10" s="335"/>
      <c r="P10" s="14"/>
      <c r="Q10" s="119"/>
    </row>
    <row r="11" spans="1:22" ht="17.25" customHeight="1" x14ac:dyDescent="0.25">
      <c r="B11" s="240"/>
      <c r="C11" s="231"/>
      <c r="G11" s="244"/>
      <c r="H11" s="245"/>
      <c r="I11" s="246"/>
      <c r="J11" s="14"/>
      <c r="L11" s="316"/>
      <c r="O11" s="335"/>
      <c r="P11" s="14"/>
      <c r="Q11" s="119"/>
    </row>
    <row r="12" spans="1:22" ht="16.5" customHeight="1" x14ac:dyDescent="0.25">
      <c r="B12" s="240"/>
      <c r="C12" s="231"/>
      <c r="G12" s="244"/>
      <c r="H12" s="245"/>
      <c r="I12" s="246"/>
      <c r="J12" s="14"/>
      <c r="L12" s="316"/>
      <c r="O12" s="335"/>
      <c r="P12" s="14"/>
      <c r="Q12" s="119"/>
    </row>
    <row r="13" spans="1:22" ht="16.350000000000001" customHeight="1" thickBot="1" x14ac:dyDescent="0.3">
      <c r="C13" s="232" t="s">
        <v>4</v>
      </c>
      <c r="D13" s="237"/>
      <c r="K13" s="14"/>
      <c r="O13" s="323" t="s">
        <v>4</v>
      </c>
    </row>
    <row r="14" spans="1:22" s="18" customFormat="1" ht="16.350000000000001" customHeight="1" thickTop="1" thickBot="1" x14ac:dyDescent="0.3">
      <c r="A14" s="16"/>
      <c r="B14" s="428" t="s">
        <v>0</v>
      </c>
      <c r="C14" s="434" t="s">
        <v>2</v>
      </c>
      <c r="D14" s="436" t="s">
        <v>1</v>
      </c>
      <c r="E14" s="428" t="s">
        <v>15</v>
      </c>
      <c r="F14" s="443" t="s">
        <v>14</v>
      </c>
      <c r="G14" s="428" t="s">
        <v>88</v>
      </c>
      <c r="H14" s="248"/>
      <c r="I14" s="418" t="s">
        <v>13</v>
      </c>
      <c r="J14" s="428" t="s">
        <v>18</v>
      </c>
      <c r="K14" s="428" t="s">
        <v>19</v>
      </c>
      <c r="L14" s="445" t="s">
        <v>154</v>
      </c>
      <c r="O14" s="446" t="s">
        <v>16</v>
      </c>
      <c r="P14" s="428" t="s">
        <v>17</v>
      </c>
      <c r="Q14" s="432" t="s">
        <v>9</v>
      </c>
      <c r="R14" s="434" t="s">
        <v>11</v>
      </c>
      <c r="S14" s="418" t="s">
        <v>12</v>
      </c>
      <c r="U14" s="414" t="s">
        <v>155</v>
      </c>
      <c r="V14" s="415" t="s">
        <v>156</v>
      </c>
    </row>
    <row r="15" spans="1:22" s="18" customFormat="1" ht="16.350000000000001" customHeight="1" thickTop="1" thickBot="1" x14ac:dyDescent="0.3">
      <c r="A15" s="16"/>
      <c r="B15" s="429"/>
      <c r="C15" s="435"/>
      <c r="D15" s="437"/>
      <c r="E15" s="429"/>
      <c r="F15" s="444"/>
      <c r="G15" s="429"/>
      <c r="H15" s="248"/>
      <c r="I15" s="419"/>
      <c r="J15" s="429"/>
      <c r="K15" s="429"/>
      <c r="L15" s="445"/>
      <c r="O15" s="447"/>
      <c r="P15" s="429"/>
      <c r="Q15" s="433"/>
      <c r="R15" s="435"/>
      <c r="S15" s="419"/>
      <c r="U15" s="414"/>
      <c r="V15" s="415"/>
    </row>
    <row r="16" spans="1:22" ht="16.350000000000001" customHeight="1" thickTop="1" thickBot="1" x14ac:dyDescent="0.3">
      <c r="A16" s="139"/>
      <c r="B16" s="372" t="s">
        <v>20</v>
      </c>
      <c r="C16" s="373" t="s">
        <v>162</v>
      </c>
      <c r="D16" s="359"/>
      <c r="E16" s="391"/>
      <c r="F16" s="250">
        <f t="shared" ref="F16:F51" si="0">D16+E16</f>
        <v>0</v>
      </c>
      <c r="G16" s="399"/>
      <c r="H16" s="249"/>
      <c r="I16" s="405">
        <f t="shared" ref="I16:I51" si="1">D16+E16-G16</f>
        <v>0</v>
      </c>
      <c r="J16" s="24">
        <v>2</v>
      </c>
      <c r="K16" s="368">
        <f>I16*J16</f>
        <v>0</v>
      </c>
      <c r="L16" s="315" t="s">
        <v>138</v>
      </c>
      <c r="O16" s="336">
        <v>1.032</v>
      </c>
      <c r="P16" s="140">
        <f>J16</f>
        <v>2</v>
      </c>
      <c r="Q16" s="27">
        <f>I16*J16</f>
        <v>0</v>
      </c>
      <c r="R16" s="27">
        <f>(P16-O16)*I16</f>
        <v>0</v>
      </c>
      <c r="S16" s="28">
        <f>R16*0.8</f>
        <v>0</v>
      </c>
      <c r="U16" s="290">
        <f>G16</f>
        <v>0</v>
      </c>
      <c r="V16" s="166">
        <f>U16*O16</f>
        <v>0</v>
      </c>
    </row>
    <row r="17" spans="1:22" ht="16.350000000000001" customHeight="1" thickTop="1" thickBot="1" x14ac:dyDescent="0.3">
      <c r="A17" s="139"/>
      <c r="B17" s="383" t="s">
        <v>21</v>
      </c>
      <c r="C17" s="378" t="s">
        <v>163</v>
      </c>
      <c r="D17" s="359"/>
      <c r="E17" s="392"/>
      <c r="F17" s="250">
        <f t="shared" si="0"/>
        <v>0</v>
      </c>
      <c r="G17" s="400"/>
      <c r="H17" s="249"/>
      <c r="I17" s="405">
        <f t="shared" si="1"/>
        <v>0</v>
      </c>
      <c r="J17" s="31">
        <v>2</v>
      </c>
      <c r="K17" s="366">
        <f t="shared" ref="K17:K51" si="2">I17*J17</f>
        <v>0</v>
      </c>
      <c r="L17" s="315" t="s">
        <v>138</v>
      </c>
      <c r="O17" s="336">
        <v>0.49299999999999999</v>
      </c>
      <c r="P17" s="141">
        <f t="shared" ref="P17:P52" si="3">J17</f>
        <v>2</v>
      </c>
      <c r="Q17" s="34">
        <f t="shared" ref="Q17:Q51" si="4">I17*J17</f>
        <v>0</v>
      </c>
      <c r="R17" s="34">
        <f>(P17-O17)*I17</f>
        <v>0</v>
      </c>
      <c r="S17" s="35">
        <f t="shared" ref="S17:S51" si="5">R17*0.8</f>
        <v>0</v>
      </c>
      <c r="U17" s="290">
        <f t="shared" ref="U17:U51" si="6">G17</f>
        <v>0</v>
      </c>
      <c r="V17" s="166">
        <f t="shared" ref="V17:V51" si="7">U17*O17</f>
        <v>0</v>
      </c>
    </row>
    <row r="18" spans="1:22" ht="16.350000000000001" customHeight="1" thickTop="1" thickBot="1" x14ac:dyDescent="0.3">
      <c r="A18" s="139"/>
      <c r="B18" s="383" t="s">
        <v>22</v>
      </c>
      <c r="C18" s="378" t="s">
        <v>164</v>
      </c>
      <c r="D18" s="359"/>
      <c r="E18" s="392"/>
      <c r="F18" s="250">
        <f t="shared" si="0"/>
        <v>0</v>
      </c>
      <c r="G18" s="400"/>
      <c r="H18" s="249"/>
      <c r="I18" s="405">
        <f t="shared" si="1"/>
        <v>0</v>
      </c>
      <c r="J18" s="36">
        <v>2.8</v>
      </c>
      <c r="K18" s="366">
        <f t="shared" si="2"/>
        <v>0</v>
      </c>
      <c r="L18" s="315" t="s">
        <v>138</v>
      </c>
      <c r="O18" s="336">
        <v>1.52</v>
      </c>
      <c r="P18" s="141">
        <f t="shared" si="3"/>
        <v>2.8</v>
      </c>
      <c r="Q18" s="34">
        <f t="shared" si="4"/>
        <v>0</v>
      </c>
      <c r="R18" s="34">
        <f t="shared" ref="R18:R51" si="8">(P18-O18)*I18</f>
        <v>0</v>
      </c>
      <c r="S18" s="35">
        <f t="shared" si="5"/>
        <v>0</v>
      </c>
      <c r="U18" s="290">
        <f t="shared" si="6"/>
        <v>0</v>
      </c>
      <c r="V18" s="166">
        <f t="shared" si="7"/>
        <v>0</v>
      </c>
    </row>
    <row r="19" spans="1:22" ht="16.350000000000001" customHeight="1" thickTop="1" thickBot="1" x14ac:dyDescent="0.3">
      <c r="A19" s="139"/>
      <c r="B19" s="383" t="s">
        <v>23</v>
      </c>
      <c r="C19" s="378"/>
      <c r="D19" s="359"/>
      <c r="E19" s="392"/>
      <c r="F19" s="250">
        <f t="shared" si="0"/>
        <v>0</v>
      </c>
      <c r="G19" s="400"/>
      <c r="H19" s="249"/>
      <c r="I19" s="405">
        <f t="shared" si="1"/>
        <v>0</v>
      </c>
      <c r="J19" s="37"/>
      <c r="K19" s="366">
        <f t="shared" si="2"/>
        <v>0</v>
      </c>
      <c r="O19" s="336"/>
      <c r="P19" s="141">
        <f t="shared" si="3"/>
        <v>0</v>
      </c>
      <c r="Q19" s="34">
        <f t="shared" si="4"/>
        <v>0</v>
      </c>
      <c r="R19" s="34">
        <f t="shared" si="8"/>
        <v>0</v>
      </c>
      <c r="S19" s="35">
        <f t="shared" si="5"/>
        <v>0</v>
      </c>
      <c r="U19" s="290">
        <f t="shared" si="6"/>
        <v>0</v>
      </c>
      <c r="V19" s="166">
        <f t="shared" si="7"/>
        <v>0</v>
      </c>
    </row>
    <row r="20" spans="1:22" ht="16.350000000000001" customHeight="1" thickTop="1" thickBot="1" x14ac:dyDescent="0.3">
      <c r="A20" s="139"/>
      <c r="B20" s="383" t="s">
        <v>24</v>
      </c>
      <c r="C20" s="378" t="s">
        <v>165</v>
      </c>
      <c r="D20" s="359"/>
      <c r="E20" s="392"/>
      <c r="F20" s="251">
        <f t="shared" si="0"/>
        <v>0</v>
      </c>
      <c r="G20" s="400"/>
      <c r="H20" s="249"/>
      <c r="I20" s="405">
        <f t="shared" si="1"/>
        <v>0</v>
      </c>
      <c r="J20" s="31">
        <v>0.8</v>
      </c>
      <c r="K20" s="369">
        <f t="shared" si="2"/>
        <v>0</v>
      </c>
      <c r="L20" s="315" t="s">
        <v>139</v>
      </c>
      <c r="O20" s="336">
        <v>0.41</v>
      </c>
      <c r="P20" s="141">
        <f t="shared" si="3"/>
        <v>0.8</v>
      </c>
      <c r="Q20" s="34">
        <f t="shared" si="4"/>
        <v>0</v>
      </c>
      <c r="R20" s="34">
        <f t="shared" si="8"/>
        <v>0</v>
      </c>
      <c r="S20" s="35">
        <f t="shared" si="5"/>
        <v>0</v>
      </c>
      <c r="U20" s="290">
        <f t="shared" si="6"/>
        <v>0</v>
      </c>
      <c r="V20" s="166">
        <f t="shared" si="7"/>
        <v>0</v>
      </c>
    </row>
    <row r="21" spans="1:22" ht="16.350000000000001" customHeight="1" thickTop="1" thickBot="1" x14ac:dyDescent="0.3">
      <c r="A21" s="139"/>
      <c r="B21" s="383" t="s">
        <v>25</v>
      </c>
      <c r="C21" s="373" t="s">
        <v>166</v>
      </c>
      <c r="D21" s="359"/>
      <c r="E21" s="392"/>
      <c r="F21" s="251">
        <f t="shared" si="0"/>
        <v>0</v>
      </c>
      <c r="G21" s="400"/>
      <c r="H21" s="249"/>
      <c r="I21" s="405">
        <f t="shared" si="1"/>
        <v>0</v>
      </c>
      <c r="J21" s="31">
        <v>0.9</v>
      </c>
      <c r="K21" s="366">
        <f t="shared" si="2"/>
        <v>0</v>
      </c>
      <c r="L21" s="315" t="s">
        <v>139</v>
      </c>
      <c r="O21" s="336">
        <v>0.47</v>
      </c>
      <c r="P21" s="141">
        <f t="shared" si="3"/>
        <v>0.9</v>
      </c>
      <c r="Q21" s="34">
        <f t="shared" si="4"/>
        <v>0</v>
      </c>
      <c r="R21" s="34">
        <f t="shared" si="8"/>
        <v>0</v>
      </c>
      <c r="S21" s="35">
        <f t="shared" si="5"/>
        <v>0</v>
      </c>
      <c r="U21" s="290">
        <f t="shared" si="6"/>
        <v>0</v>
      </c>
      <c r="V21" s="166">
        <f t="shared" si="7"/>
        <v>0</v>
      </c>
    </row>
    <row r="22" spans="1:22" ht="16.350000000000001" customHeight="1" thickTop="1" thickBot="1" x14ac:dyDescent="0.3">
      <c r="A22" s="139"/>
      <c r="B22" s="383" t="s">
        <v>26</v>
      </c>
      <c r="C22" s="378" t="s">
        <v>167</v>
      </c>
      <c r="D22" s="359"/>
      <c r="E22" s="392"/>
      <c r="F22" s="252">
        <f t="shared" si="0"/>
        <v>0</v>
      </c>
      <c r="G22" s="400"/>
      <c r="H22" s="249"/>
      <c r="I22" s="405">
        <f t="shared" si="1"/>
        <v>0</v>
      </c>
      <c r="J22" s="36">
        <v>1.2</v>
      </c>
      <c r="K22" s="366">
        <f t="shared" si="2"/>
        <v>0</v>
      </c>
      <c r="L22" s="315" t="s">
        <v>139</v>
      </c>
      <c r="O22" s="336">
        <v>0.64</v>
      </c>
      <c r="P22" s="141">
        <f t="shared" si="3"/>
        <v>1.2</v>
      </c>
      <c r="Q22" s="34">
        <f t="shared" si="4"/>
        <v>0</v>
      </c>
      <c r="R22" s="34">
        <f t="shared" si="8"/>
        <v>0</v>
      </c>
      <c r="S22" s="35">
        <f t="shared" si="5"/>
        <v>0</v>
      </c>
      <c r="U22" s="290">
        <f t="shared" si="6"/>
        <v>0</v>
      </c>
      <c r="V22" s="166">
        <f t="shared" si="7"/>
        <v>0</v>
      </c>
    </row>
    <row r="23" spans="1:22" ht="16.350000000000001" customHeight="1" thickTop="1" thickBot="1" x14ac:dyDescent="0.3">
      <c r="A23" s="139"/>
      <c r="B23" s="383" t="s">
        <v>27</v>
      </c>
      <c r="C23" s="378" t="s">
        <v>167</v>
      </c>
      <c r="D23" s="359"/>
      <c r="E23" s="392"/>
      <c r="F23" s="250">
        <f t="shared" si="0"/>
        <v>0</v>
      </c>
      <c r="G23" s="400"/>
      <c r="H23" s="249"/>
      <c r="I23" s="405">
        <f t="shared" si="1"/>
        <v>0</v>
      </c>
      <c r="J23" s="31">
        <v>0.9</v>
      </c>
      <c r="K23" s="366">
        <f t="shared" si="2"/>
        <v>0</v>
      </c>
      <c r="L23" s="315" t="s">
        <v>139</v>
      </c>
      <c r="O23" s="336">
        <v>0.49</v>
      </c>
      <c r="P23" s="141">
        <f t="shared" si="3"/>
        <v>0.9</v>
      </c>
      <c r="Q23" s="34">
        <f t="shared" si="4"/>
        <v>0</v>
      </c>
      <c r="R23" s="34">
        <f t="shared" si="8"/>
        <v>0</v>
      </c>
      <c r="S23" s="35">
        <f t="shared" si="5"/>
        <v>0</v>
      </c>
      <c r="U23" s="290">
        <f t="shared" si="6"/>
        <v>0</v>
      </c>
      <c r="V23" s="166">
        <f t="shared" si="7"/>
        <v>0</v>
      </c>
    </row>
    <row r="24" spans="1:22" ht="16.350000000000001" customHeight="1" thickTop="1" thickBot="1" x14ac:dyDescent="0.3">
      <c r="A24" s="139"/>
      <c r="B24" s="383" t="s">
        <v>28</v>
      </c>
      <c r="C24" s="380" t="s">
        <v>168</v>
      </c>
      <c r="D24" s="360"/>
      <c r="E24" s="392"/>
      <c r="F24" s="250">
        <f t="shared" si="0"/>
        <v>0</v>
      </c>
      <c r="G24" s="400"/>
      <c r="H24" s="249"/>
      <c r="I24" s="405">
        <f t="shared" si="1"/>
        <v>0</v>
      </c>
      <c r="J24" s="31">
        <v>1.3</v>
      </c>
      <c r="K24" s="370">
        <f t="shared" si="2"/>
        <v>0</v>
      </c>
      <c r="L24" s="315" t="s">
        <v>139</v>
      </c>
      <c r="O24" s="336">
        <v>0.93</v>
      </c>
      <c r="P24" s="141">
        <f t="shared" si="3"/>
        <v>1.3</v>
      </c>
      <c r="Q24" s="34">
        <f t="shared" si="4"/>
        <v>0</v>
      </c>
      <c r="R24" s="34">
        <f t="shared" si="8"/>
        <v>0</v>
      </c>
      <c r="S24" s="35">
        <f t="shared" si="5"/>
        <v>0</v>
      </c>
      <c r="U24" s="290">
        <f t="shared" si="6"/>
        <v>0</v>
      </c>
      <c r="V24" s="166">
        <f t="shared" si="7"/>
        <v>0</v>
      </c>
    </row>
    <row r="25" spans="1:22" ht="16.350000000000001" customHeight="1" thickTop="1" thickBot="1" x14ac:dyDescent="0.3">
      <c r="A25" s="139"/>
      <c r="B25" s="383" t="s">
        <v>29</v>
      </c>
      <c r="C25" s="378" t="s">
        <v>169</v>
      </c>
      <c r="D25" s="359"/>
      <c r="E25" s="392"/>
      <c r="F25" s="250">
        <f t="shared" si="0"/>
        <v>0</v>
      </c>
      <c r="G25" s="400"/>
      <c r="H25" s="249"/>
      <c r="I25" s="405">
        <f t="shared" si="1"/>
        <v>0</v>
      </c>
      <c r="J25" s="31">
        <v>1</v>
      </c>
      <c r="K25" s="369">
        <f t="shared" si="2"/>
        <v>0</v>
      </c>
      <c r="L25" s="315" t="s">
        <v>139</v>
      </c>
      <c r="O25" s="336">
        <v>0.77</v>
      </c>
      <c r="P25" s="141">
        <f t="shared" si="3"/>
        <v>1</v>
      </c>
      <c r="Q25" s="34">
        <f t="shared" si="4"/>
        <v>0</v>
      </c>
      <c r="R25" s="34">
        <f t="shared" si="8"/>
        <v>0</v>
      </c>
      <c r="S25" s="35">
        <f t="shared" si="5"/>
        <v>0</v>
      </c>
      <c r="U25" s="290">
        <f t="shared" si="6"/>
        <v>0</v>
      </c>
      <c r="V25" s="166">
        <f t="shared" si="7"/>
        <v>0</v>
      </c>
    </row>
    <row r="26" spans="1:22" ht="16.350000000000001" customHeight="1" thickTop="1" thickBot="1" x14ac:dyDescent="0.3">
      <c r="A26" s="139"/>
      <c r="B26" s="383" t="s">
        <v>30</v>
      </c>
      <c r="C26" s="378" t="s">
        <v>170</v>
      </c>
      <c r="D26" s="359"/>
      <c r="E26" s="392"/>
      <c r="F26" s="251">
        <f t="shared" si="0"/>
        <v>0</v>
      </c>
      <c r="G26" s="400"/>
      <c r="H26" s="249"/>
      <c r="I26" s="405">
        <f t="shared" si="1"/>
        <v>0</v>
      </c>
      <c r="J26" s="31">
        <v>0.9</v>
      </c>
      <c r="K26" s="366">
        <f t="shared" si="2"/>
        <v>0</v>
      </c>
      <c r="L26" s="315" t="s">
        <v>139</v>
      </c>
      <c r="O26" s="336">
        <v>0.49</v>
      </c>
      <c r="P26" s="141">
        <f t="shared" si="3"/>
        <v>0.9</v>
      </c>
      <c r="Q26" s="34">
        <f t="shared" si="4"/>
        <v>0</v>
      </c>
      <c r="R26" s="34">
        <f t="shared" si="8"/>
        <v>0</v>
      </c>
      <c r="S26" s="35">
        <f t="shared" si="5"/>
        <v>0</v>
      </c>
      <c r="U26" s="290">
        <f t="shared" si="6"/>
        <v>0</v>
      </c>
      <c r="V26" s="166">
        <f t="shared" si="7"/>
        <v>0</v>
      </c>
    </row>
    <row r="27" spans="1:22" ht="16.350000000000001" customHeight="1" thickTop="1" thickBot="1" x14ac:dyDescent="0.3">
      <c r="A27" s="139"/>
      <c r="B27" s="383" t="s">
        <v>31</v>
      </c>
      <c r="C27" s="373" t="s">
        <v>171</v>
      </c>
      <c r="D27" s="359"/>
      <c r="E27" s="392"/>
      <c r="F27" s="252">
        <f t="shared" si="0"/>
        <v>0</v>
      </c>
      <c r="G27" s="400"/>
      <c r="H27" s="249"/>
      <c r="I27" s="405">
        <f t="shared" si="1"/>
        <v>0</v>
      </c>
      <c r="J27" s="31">
        <v>1</v>
      </c>
      <c r="K27" s="366">
        <f t="shared" si="2"/>
        <v>0</v>
      </c>
      <c r="L27" s="315" t="s">
        <v>139</v>
      </c>
      <c r="O27" s="336">
        <v>0.42</v>
      </c>
      <c r="P27" s="141">
        <f t="shared" si="3"/>
        <v>1</v>
      </c>
      <c r="Q27" s="34">
        <f t="shared" si="4"/>
        <v>0</v>
      </c>
      <c r="R27" s="34">
        <f t="shared" si="8"/>
        <v>0</v>
      </c>
      <c r="S27" s="35">
        <f t="shared" si="5"/>
        <v>0</v>
      </c>
      <c r="U27" s="290">
        <f t="shared" si="6"/>
        <v>0</v>
      </c>
      <c r="V27" s="166">
        <f t="shared" si="7"/>
        <v>0</v>
      </c>
    </row>
    <row r="28" spans="1:22" ht="16.350000000000001" customHeight="1" thickTop="1" thickBot="1" x14ac:dyDescent="0.3">
      <c r="A28" s="139"/>
      <c r="B28" s="383" t="s">
        <v>32</v>
      </c>
      <c r="C28" s="378"/>
      <c r="D28" s="359"/>
      <c r="E28" s="392"/>
      <c r="F28" s="250">
        <f t="shared" si="0"/>
        <v>0</v>
      </c>
      <c r="G28" s="400"/>
      <c r="H28" s="249"/>
      <c r="I28" s="405">
        <f t="shared" si="1"/>
        <v>0</v>
      </c>
      <c r="J28" s="31">
        <v>1.2</v>
      </c>
      <c r="K28" s="366">
        <f t="shared" si="2"/>
        <v>0</v>
      </c>
      <c r="L28" s="315" t="s">
        <v>139</v>
      </c>
      <c r="O28" s="336">
        <v>0.75</v>
      </c>
      <c r="P28" s="141">
        <f t="shared" si="3"/>
        <v>1.2</v>
      </c>
      <c r="Q28" s="34">
        <f t="shared" si="4"/>
        <v>0</v>
      </c>
      <c r="R28" s="34">
        <f t="shared" si="8"/>
        <v>0</v>
      </c>
      <c r="S28" s="35">
        <f t="shared" si="5"/>
        <v>0</v>
      </c>
      <c r="U28" s="290">
        <f t="shared" si="6"/>
        <v>0</v>
      </c>
      <c r="V28" s="166">
        <f t="shared" si="7"/>
        <v>0</v>
      </c>
    </row>
    <row r="29" spans="1:22" ht="16.350000000000001" customHeight="1" thickTop="1" thickBot="1" x14ac:dyDescent="0.3">
      <c r="A29" s="139"/>
      <c r="B29" s="383" t="s">
        <v>33</v>
      </c>
      <c r="C29" s="373"/>
      <c r="D29" s="359"/>
      <c r="E29" s="392"/>
      <c r="F29" s="250">
        <f t="shared" si="0"/>
        <v>0</v>
      </c>
      <c r="G29" s="400"/>
      <c r="H29" s="249"/>
      <c r="I29" s="405">
        <f t="shared" si="1"/>
        <v>0</v>
      </c>
      <c r="J29" s="42"/>
      <c r="K29" s="369">
        <f t="shared" si="2"/>
        <v>0</v>
      </c>
      <c r="O29" s="336"/>
      <c r="P29" s="141">
        <f t="shared" si="3"/>
        <v>0</v>
      </c>
      <c r="Q29" s="34">
        <f t="shared" si="4"/>
        <v>0</v>
      </c>
      <c r="R29" s="34">
        <f t="shared" si="8"/>
        <v>0</v>
      </c>
      <c r="S29" s="35">
        <f t="shared" si="5"/>
        <v>0</v>
      </c>
      <c r="U29" s="290">
        <f t="shared" si="6"/>
        <v>0</v>
      </c>
      <c r="V29" s="166">
        <f t="shared" si="7"/>
        <v>0</v>
      </c>
    </row>
    <row r="30" spans="1:22" ht="16.350000000000001" customHeight="1" thickTop="1" thickBot="1" x14ac:dyDescent="0.3">
      <c r="A30" s="139"/>
      <c r="B30" s="383" t="s">
        <v>34</v>
      </c>
      <c r="C30" s="378"/>
      <c r="D30" s="359"/>
      <c r="E30" s="392"/>
      <c r="F30" s="251">
        <f t="shared" si="0"/>
        <v>0</v>
      </c>
      <c r="G30" s="400"/>
      <c r="H30" s="249"/>
      <c r="I30" s="405">
        <f t="shared" si="1"/>
        <v>0</v>
      </c>
      <c r="J30" s="36">
        <v>3</v>
      </c>
      <c r="K30" s="366">
        <f t="shared" si="2"/>
        <v>0</v>
      </c>
      <c r="L30" s="315" t="s">
        <v>138</v>
      </c>
      <c r="O30" s="336">
        <v>1.29</v>
      </c>
      <c r="P30" s="141">
        <f t="shared" si="3"/>
        <v>3</v>
      </c>
      <c r="Q30" s="34">
        <f t="shared" si="4"/>
        <v>0</v>
      </c>
      <c r="R30" s="34">
        <f t="shared" si="8"/>
        <v>0</v>
      </c>
      <c r="S30" s="35">
        <f t="shared" si="5"/>
        <v>0</v>
      </c>
      <c r="U30" s="290">
        <f t="shared" si="6"/>
        <v>0</v>
      </c>
      <c r="V30" s="166">
        <f t="shared" si="7"/>
        <v>0</v>
      </c>
    </row>
    <row r="31" spans="1:22" ht="16.350000000000001" customHeight="1" thickTop="1" thickBot="1" x14ac:dyDescent="0.3">
      <c r="A31" s="139"/>
      <c r="B31" s="383" t="s">
        <v>35</v>
      </c>
      <c r="C31" s="378"/>
      <c r="D31" s="359"/>
      <c r="E31" s="392"/>
      <c r="F31" s="251">
        <f t="shared" si="0"/>
        <v>0</v>
      </c>
      <c r="G31" s="400"/>
      <c r="H31" s="249"/>
      <c r="I31" s="405">
        <f t="shared" si="1"/>
        <v>0</v>
      </c>
      <c r="J31" s="31">
        <v>3</v>
      </c>
      <c r="K31" s="369">
        <f t="shared" si="2"/>
        <v>0</v>
      </c>
      <c r="L31" s="315" t="s">
        <v>138</v>
      </c>
      <c r="O31" s="336">
        <v>1.29</v>
      </c>
      <c r="P31" s="141">
        <f t="shared" si="3"/>
        <v>3</v>
      </c>
      <c r="Q31" s="34">
        <f t="shared" si="4"/>
        <v>0</v>
      </c>
      <c r="R31" s="34">
        <f t="shared" si="8"/>
        <v>0</v>
      </c>
      <c r="S31" s="35">
        <f t="shared" si="5"/>
        <v>0</v>
      </c>
      <c r="U31" s="290">
        <f t="shared" si="6"/>
        <v>0</v>
      </c>
      <c r="V31" s="166">
        <f t="shared" si="7"/>
        <v>0</v>
      </c>
    </row>
    <row r="32" spans="1:22" ht="16.350000000000001" customHeight="1" thickTop="1" thickBot="1" x14ac:dyDescent="0.3">
      <c r="A32" s="139"/>
      <c r="B32" s="383" t="s">
        <v>36</v>
      </c>
      <c r="C32" s="378"/>
      <c r="D32" s="359"/>
      <c r="E32" s="392"/>
      <c r="F32" s="252">
        <f t="shared" si="0"/>
        <v>0</v>
      </c>
      <c r="G32" s="400"/>
      <c r="H32" s="249"/>
      <c r="I32" s="405">
        <f t="shared" si="1"/>
        <v>0</v>
      </c>
      <c r="J32" s="31"/>
      <c r="K32" s="366">
        <f t="shared" si="2"/>
        <v>0</v>
      </c>
      <c r="O32" s="336"/>
      <c r="P32" s="141">
        <f t="shared" si="3"/>
        <v>0</v>
      </c>
      <c r="Q32" s="34">
        <f t="shared" si="4"/>
        <v>0</v>
      </c>
      <c r="R32" s="34">
        <f t="shared" si="8"/>
        <v>0</v>
      </c>
      <c r="S32" s="35">
        <f t="shared" si="5"/>
        <v>0</v>
      </c>
      <c r="U32" s="290">
        <f t="shared" si="6"/>
        <v>0</v>
      </c>
      <c r="V32" s="166">
        <f t="shared" si="7"/>
        <v>0</v>
      </c>
    </row>
    <row r="33" spans="1:22" ht="16.350000000000001" customHeight="1" thickTop="1" thickBot="1" x14ac:dyDescent="0.3">
      <c r="A33" s="139"/>
      <c r="B33" s="383" t="s">
        <v>37</v>
      </c>
      <c r="C33" s="378"/>
      <c r="D33" s="359"/>
      <c r="E33" s="392"/>
      <c r="F33" s="250">
        <f t="shared" si="0"/>
        <v>0</v>
      </c>
      <c r="G33" s="400"/>
      <c r="H33" s="249"/>
      <c r="I33" s="405">
        <f t="shared" si="1"/>
        <v>0</v>
      </c>
      <c r="J33" s="31">
        <v>12</v>
      </c>
      <c r="K33" s="366">
        <f t="shared" si="2"/>
        <v>0</v>
      </c>
      <c r="L33" s="315" t="s">
        <v>138</v>
      </c>
      <c r="O33" s="336">
        <v>6.35</v>
      </c>
      <c r="P33" s="141">
        <f t="shared" si="3"/>
        <v>12</v>
      </c>
      <c r="Q33" s="34">
        <f t="shared" si="4"/>
        <v>0</v>
      </c>
      <c r="R33" s="34">
        <f t="shared" si="8"/>
        <v>0</v>
      </c>
      <c r="S33" s="35">
        <f t="shared" si="5"/>
        <v>0</v>
      </c>
      <c r="U33" s="290">
        <f t="shared" si="6"/>
        <v>0</v>
      </c>
      <c r="V33" s="166">
        <f t="shared" si="7"/>
        <v>0</v>
      </c>
    </row>
    <row r="34" spans="1:22" ht="16.350000000000001" customHeight="1" thickTop="1" thickBot="1" x14ac:dyDescent="0.3">
      <c r="A34" s="139"/>
      <c r="B34" s="383" t="s">
        <v>38</v>
      </c>
      <c r="C34" s="378"/>
      <c r="D34" s="359"/>
      <c r="E34" s="392"/>
      <c r="F34" s="250">
        <f t="shared" si="0"/>
        <v>0</v>
      </c>
      <c r="G34" s="400"/>
      <c r="H34" s="249"/>
      <c r="I34" s="405">
        <f t="shared" si="1"/>
        <v>0</v>
      </c>
      <c r="J34" s="31">
        <v>12</v>
      </c>
      <c r="K34" s="366">
        <f t="shared" si="2"/>
        <v>0</v>
      </c>
      <c r="L34" s="315" t="s">
        <v>138</v>
      </c>
      <c r="O34" s="336">
        <v>6.35</v>
      </c>
      <c r="P34" s="141">
        <f t="shared" si="3"/>
        <v>12</v>
      </c>
      <c r="Q34" s="34">
        <f t="shared" si="4"/>
        <v>0</v>
      </c>
      <c r="R34" s="34">
        <f t="shared" si="8"/>
        <v>0</v>
      </c>
      <c r="S34" s="35">
        <f t="shared" si="5"/>
        <v>0</v>
      </c>
      <c r="U34" s="290">
        <f t="shared" si="6"/>
        <v>0</v>
      </c>
      <c r="V34" s="166">
        <f t="shared" si="7"/>
        <v>0</v>
      </c>
    </row>
    <row r="35" spans="1:22" ht="16.350000000000001" customHeight="1" thickTop="1" thickBot="1" x14ac:dyDescent="0.3">
      <c r="A35" s="139"/>
      <c r="B35" s="383" t="s">
        <v>39</v>
      </c>
      <c r="C35" s="378"/>
      <c r="D35" s="359"/>
      <c r="E35" s="392"/>
      <c r="F35" s="250">
        <f t="shared" si="0"/>
        <v>0</v>
      </c>
      <c r="G35" s="400"/>
      <c r="H35" s="249"/>
      <c r="I35" s="405">
        <f t="shared" si="1"/>
        <v>0</v>
      </c>
      <c r="J35" s="31">
        <v>14</v>
      </c>
      <c r="K35" s="366">
        <f t="shared" si="2"/>
        <v>0</v>
      </c>
      <c r="L35" s="315" t="s">
        <v>138</v>
      </c>
      <c r="O35" s="336">
        <v>5.83</v>
      </c>
      <c r="P35" s="141">
        <f t="shared" si="3"/>
        <v>14</v>
      </c>
      <c r="Q35" s="34">
        <f t="shared" si="4"/>
        <v>0</v>
      </c>
      <c r="R35" s="34">
        <f t="shared" si="8"/>
        <v>0</v>
      </c>
      <c r="S35" s="35">
        <f t="shared" si="5"/>
        <v>0</v>
      </c>
      <c r="U35" s="290">
        <f t="shared" si="6"/>
        <v>0</v>
      </c>
      <c r="V35" s="166">
        <f t="shared" si="7"/>
        <v>0</v>
      </c>
    </row>
    <row r="36" spans="1:22" ht="16.350000000000001" customHeight="1" thickTop="1" thickBot="1" x14ac:dyDescent="0.3">
      <c r="A36" s="139"/>
      <c r="B36" s="383" t="s">
        <v>40</v>
      </c>
      <c r="C36" s="378"/>
      <c r="D36" s="359"/>
      <c r="E36" s="392"/>
      <c r="F36" s="250">
        <f t="shared" si="0"/>
        <v>0</v>
      </c>
      <c r="G36" s="400"/>
      <c r="H36" s="249"/>
      <c r="I36" s="405">
        <f t="shared" si="1"/>
        <v>0</v>
      </c>
      <c r="J36" s="31">
        <v>12</v>
      </c>
      <c r="K36" s="366">
        <f t="shared" si="2"/>
        <v>0</v>
      </c>
      <c r="L36" s="315" t="s">
        <v>138</v>
      </c>
      <c r="O36" s="336">
        <v>5.78</v>
      </c>
      <c r="P36" s="141">
        <f t="shared" si="3"/>
        <v>12</v>
      </c>
      <c r="Q36" s="34">
        <f t="shared" si="4"/>
        <v>0</v>
      </c>
      <c r="R36" s="34">
        <f t="shared" si="8"/>
        <v>0</v>
      </c>
      <c r="S36" s="35">
        <f t="shared" si="5"/>
        <v>0</v>
      </c>
      <c r="U36" s="290">
        <f t="shared" si="6"/>
        <v>0</v>
      </c>
      <c r="V36" s="166">
        <f t="shared" si="7"/>
        <v>0</v>
      </c>
    </row>
    <row r="37" spans="1:22" ht="16.350000000000001" customHeight="1" thickTop="1" thickBot="1" x14ac:dyDescent="0.3">
      <c r="A37" s="139"/>
      <c r="B37" s="383" t="s">
        <v>41</v>
      </c>
      <c r="C37" s="373"/>
      <c r="D37" s="359"/>
      <c r="E37" s="392"/>
      <c r="F37" s="253">
        <f t="shared" si="0"/>
        <v>0</v>
      </c>
      <c r="G37" s="400"/>
      <c r="H37" s="249"/>
      <c r="I37" s="405">
        <f t="shared" si="1"/>
        <v>0</v>
      </c>
      <c r="J37" s="31">
        <v>14</v>
      </c>
      <c r="K37" s="366">
        <f t="shared" si="2"/>
        <v>0</v>
      </c>
      <c r="L37" s="315" t="s">
        <v>138</v>
      </c>
      <c r="O37" s="336">
        <v>7.1</v>
      </c>
      <c r="P37" s="141">
        <f t="shared" si="3"/>
        <v>14</v>
      </c>
      <c r="Q37" s="34">
        <f t="shared" si="4"/>
        <v>0</v>
      </c>
      <c r="R37" s="34">
        <f t="shared" si="8"/>
        <v>0</v>
      </c>
      <c r="S37" s="35">
        <f t="shared" si="5"/>
        <v>0</v>
      </c>
      <c r="U37" s="290">
        <f t="shared" si="6"/>
        <v>0</v>
      </c>
      <c r="V37" s="166">
        <f t="shared" si="7"/>
        <v>0</v>
      </c>
    </row>
    <row r="38" spans="1:22" ht="16.350000000000001" customHeight="1" thickTop="1" thickBot="1" x14ac:dyDescent="0.3">
      <c r="A38" s="139"/>
      <c r="B38" s="383" t="s">
        <v>42</v>
      </c>
      <c r="C38" s="373"/>
      <c r="D38" s="359"/>
      <c r="E38" s="392"/>
      <c r="F38" s="253">
        <f t="shared" si="0"/>
        <v>0</v>
      </c>
      <c r="G38" s="400"/>
      <c r="H38" s="254"/>
      <c r="I38" s="405">
        <f t="shared" si="1"/>
        <v>0</v>
      </c>
      <c r="J38" s="31">
        <v>14</v>
      </c>
      <c r="K38" s="369">
        <f t="shared" si="2"/>
        <v>0</v>
      </c>
      <c r="L38" s="315" t="s">
        <v>138</v>
      </c>
      <c r="O38" s="336">
        <v>5.74</v>
      </c>
      <c r="P38" s="141">
        <f t="shared" si="3"/>
        <v>14</v>
      </c>
      <c r="Q38" s="34">
        <f t="shared" si="4"/>
        <v>0</v>
      </c>
      <c r="R38" s="34">
        <f t="shared" si="8"/>
        <v>0</v>
      </c>
      <c r="S38" s="35">
        <f t="shared" si="5"/>
        <v>0</v>
      </c>
      <c r="U38" s="290">
        <f t="shared" si="6"/>
        <v>0</v>
      </c>
      <c r="V38" s="166">
        <f t="shared" si="7"/>
        <v>0</v>
      </c>
    </row>
    <row r="39" spans="1:22" ht="16.350000000000001" customHeight="1" thickTop="1" thickBot="1" x14ac:dyDescent="0.3">
      <c r="A39" s="139"/>
      <c r="B39" s="383" t="s">
        <v>43</v>
      </c>
      <c r="C39" s="373"/>
      <c r="D39" s="359"/>
      <c r="E39" s="392"/>
      <c r="F39" s="253">
        <f t="shared" si="0"/>
        <v>0</v>
      </c>
      <c r="G39" s="400"/>
      <c r="H39" s="249"/>
      <c r="I39" s="406">
        <f t="shared" si="1"/>
        <v>0</v>
      </c>
      <c r="J39" s="36">
        <v>12</v>
      </c>
      <c r="K39" s="366">
        <f t="shared" si="2"/>
        <v>0</v>
      </c>
      <c r="L39" s="315" t="s">
        <v>138</v>
      </c>
      <c r="O39" s="336">
        <v>6.17</v>
      </c>
      <c r="P39" s="141">
        <f t="shared" si="3"/>
        <v>12</v>
      </c>
      <c r="Q39" s="34">
        <f t="shared" si="4"/>
        <v>0</v>
      </c>
      <c r="R39" s="34">
        <f t="shared" si="8"/>
        <v>0</v>
      </c>
      <c r="S39" s="35">
        <f t="shared" si="5"/>
        <v>0</v>
      </c>
      <c r="U39" s="290">
        <f t="shared" si="6"/>
        <v>0</v>
      </c>
      <c r="V39" s="166">
        <f t="shared" si="7"/>
        <v>0</v>
      </c>
    </row>
    <row r="40" spans="1:22" ht="16.350000000000001" customHeight="1" thickTop="1" thickBot="1" x14ac:dyDescent="0.3">
      <c r="A40" s="139"/>
      <c r="B40" s="383" t="s">
        <v>44</v>
      </c>
      <c r="C40" s="373"/>
      <c r="D40" s="359"/>
      <c r="E40" s="392"/>
      <c r="F40" s="255">
        <f t="shared" si="0"/>
        <v>0</v>
      </c>
      <c r="G40" s="400"/>
      <c r="H40" s="249"/>
      <c r="I40" s="405">
        <f t="shared" si="1"/>
        <v>0</v>
      </c>
      <c r="J40" s="31">
        <v>12</v>
      </c>
      <c r="K40" s="369">
        <f t="shared" si="2"/>
        <v>0</v>
      </c>
      <c r="L40" s="315" t="s">
        <v>138</v>
      </c>
      <c r="O40" s="336">
        <v>4.92</v>
      </c>
      <c r="P40" s="141">
        <f t="shared" si="3"/>
        <v>12</v>
      </c>
      <c r="Q40" s="34">
        <f t="shared" si="4"/>
        <v>0</v>
      </c>
      <c r="R40" s="34">
        <f t="shared" si="8"/>
        <v>0</v>
      </c>
      <c r="S40" s="35">
        <f t="shared" si="5"/>
        <v>0</v>
      </c>
      <c r="U40" s="290">
        <f t="shared" si="6"/>
        <v>0</v>
      </c>
      <c r="V40" s="166">
        <f t="shared" si="7"/>
        <v>0</v>
      </c>
    </row>
    <row r="41" spans="1:22" ht="16.350000000000001" customHeight="1" thickTop="1" thickBot="1" x14ac:dyDescent="0.3">
      <c r="A41" s="139"/>
      <c r="B41" s="383" t="s">
        <v>45</v>
      </c>
      <c r="C41" s="373"/>
      <c r="D41" s="359"/>
      <c r="E41" s="392"/>
      <c r="F41" s="253">
        <f t="shared" si="0"/>
        <v>0</v>
      </c>
      <c r="G41" s="400"/>
      <c r="H41" s="249"/>
      <c r="I41" s="405">
        <f t="shared" si="1"/>
        <v>0</v>
      </c>
      <c r="J41" s="31">
        <v>14</v>
      </c>
      <c r="K41" s="366">
        <f t="shared" si="2"/>
        <v>0</v>
      </c>
      <c r="L41" s="315" t="s">
        <v>138</v>
      </c>
      <c r="O41" s="336">
        <v>4.38</v>
      </c>
      <c r="P41" s="141">
        <f t="shared" si="3"/>
        <v>14</v>
      </c>
      <c r="Q41" s="34">
        <f t="shared" si="4"/>
        <v>0</v>
      </c>
      <c r="R41" s="34">
        <f t="shared" si="8"/>
        <v>0</v>
      </c>
      <c r="S41" s="35">
        <f t="shared" si="5"/>
        <v>0</v>
      </c>
      <c r="U41" s="290">
        <f t="shared" si="6"/>
        <v>0</v>
      </c>
      <c r="V41" s="166">
        <f t="shared" si="7"/>
        <v>0</v>
      </c>
    </row>
    <row r="42" spans="1:22" ht="16.350000000000001" customHeight="1" thickTop="1" thickBot="1" x14ac:dyDescent="0.3">
      <c r="A42" s="139"/>
      <c r="B42" s="383" t="s">
        <v>46</v>
      </c>
      <c r="C42" s="373"/>
      <c r="D42" s="359"/>
      <c r="E42" s="392"/>
      <c r="F42" s="253">
        <f t="shared" si="0"/>
        <v>0</v>
      </c>
      <c r="G42" s="400"/>
      <c r="H42" s="249"/>
      <c r="I42" s="405">
        <f t="shared" si="1"/>
        <v>0</v>
      </c>
      <c r="J42" s="36">
        <v>20</v>
      </c>
      <c r="K42" s="366">
        <f t="shared" si="2"/>
        <v>0</v>
      </c>
      <c r="L42" s="315" t="s">
        <v>138</v>
      </c>
      <c r="O42" s="336">
        <v>10.8</v>
      </c>
      <c r="P42" s="141">
        <f t="shared" si="3"/>
        <v>20</v>
      </c>
      <c r="Q42" s="34">
        <f t="shared" si="4"/>
        <v>0</v>
      </c>
      <c r="R42" s="34">
        <f t="shared" si="8"/>
        <v>0</v>
      </c>
      <c r="S42" s="35">
        <f t="shared" si="5"/>
        <v>0</v>
      </c>
      <c r="U42" s="290">
        <f t="shared" si="6"/>
        <v>0</v>
      </c>
      <c r="V42" s="166">
        <f t="shared" si="7"/>
        <v>0</v>
      </c>
    </row>
    <row r="43" spans="1:22" ht="16.350000000000001" customHeight="1" thickTop="1" thickBot="1" x14ac:dyDescent="0.3">
      <c r="A43" s="139"/>
      <c r="B43" s="383" t="s">
        <v>47</v>
      </c>
      <c r="C43" s="373"/>
      <c r="D43" s="359"/>
      <c r="E43" s="392"/>
      <c r="F43" s="253">
        <f t="shared" si="0"/>
        <v>0</v>
      </c>
      <c r="G43" s="400"/>
      <c r="H43" s="249"/>
      <c r="I43" s="406">
        <f t="shared" si="1"/>
        <v>0</v>
      </c>
      <c r="J43" s="31">
        <v>20</v>
      </c>
      <c r="K43" s="370">
        <f t="shared" si="2"/>
        <v>0</v>
      </c>
      <c r="L43" s="315" t="s">
        <v>138</v>
      </c>
      <c r="O43" s="336">
        <v>9.69</v>
      </c>
      <c r="P43" s="141">
        <f t="shared" si="3"/>
        <v>20</v>
      </c>
      <c r="Q43" s="34">
        <f t="shared" si="4"/>
        <v>0</v>
      </c>
      <c r="R43" s="34">
        <f t="shared" si="8"/>
        <v>0</v>
      </c>
      <c r="S43" s="35">
        <f t="shared" si="5"/>
        <v>0</v>
      </c>
      <c r="U43" s="290">
        <f t="shared" si="6"/>
        <v>0</v>
      </c>
      <c r="V43" s="166">
        <f t="shared" si="7"/>
        <v>0</v>
      </c>
    </row>
    <row r="44" spans="1:22" ht="16.350000000000001" customHeight="1" thickTop="1" thickBot="1" x14ac:dyDescent="0.3">
      <c r="A44" s="139"/>
      <c r="B44" s="383" t="s">
        <v>48</v>
      </c>
      <c r="C44" s="373"/>
      <c r="D44" s="359"/>
      <c r="E44" s="392"/>
      <c r="F44" s="255">
        <f t="shared" si="0"/>
        <v>0</v>
      </c>
      <c r="G44" s="400"/>
      <c r="H44" s="249"/>
      <c r="I44" s="405">
        <f t="shared" si="1"/>
        <v>0</v>
      </c>
      <c r="J44" s="31">
        <v>14</v>
      </c>
      <c r="K44" s="369">
        <f t="shared" si="2"/>
        <v>0</v>
      </c>
      <c r="L44" s="315" t="s">
        <v>138</v>
      </c>
      <c r="O44" s="336">
        <v>7.15</v>
      </c>
      <c r="P44" s="141">
        <f t="shared" si="3"/>
        <v>14</v>
      </c>
      <c r="Q44" s="34">
        <f t="shared" si="4"/>
        <v>0</v>
      </c>
      <c r="R44" s="34">
        <f t="shared" si="8"/>
        <v>0</v>
      </c>
      <c r="S44" s="35">
        <f t="shared" si="5"/>
        <v>0</v>
      </c>
      <c r="U44" s="290">
        <f t="shared" si="6"/>
        <v>0</v>
      </c>
      <c r="V44" s="166">
        <f t="shared" si="7"/>
        <v>0</v>
      </c>
    </row>
    <row r="45" spans="1:22" ht="16.350000000000001" customHeight="1" thickTop="1" thickBot="1" x14ac:dyDescent="0.3">
      <c r="A45" s="139"/>
      <c r="B45" s="383" t="s">
        <v>49</v>
      </c>
      <c r="C45" s="373"/>
      <c r="D45" s="359"/>
      <c r="E45" s="392"/>
      <c r="F45" s="253">
        <f t="shared" si="0"/>
        <v>0</v>
      </c>
      <c r="G45" s="400"/>
      <c r="H45" s="249"/>
      <c r="I45" s="405">
        <f t="shared" si="1"/>
        <v>0</v>
      </c>
      <c r="J45" s="36">
        <v>24</v>
      </c>
      <c r="K45" s="366">
        <f t="shared" si="2"/>
        <v>0</v>
      </c>
      <c r="L45" s="315" t="s">
        <v>138</v>
      </c>
      <c r="O45" s="336">
        <v>16.91</v>
      </c>
      <c r="P45" s="141">
        <f t="shared" si="3"/>
        <v>24</v>
      </c>
      <c r="Q45" s="34">
        <f t="shared" si="4"/>
        <v>0</v>
      </c>
      <c r="R45" s="34">
        <f t="shared" si="8"/>
        <v>0</v>
      </c>
      <c r="S45" s="35">
        <f t="shared" si="5"/>
        <v>0</v>
      </c>
      <c r="U45" s="290">
        <f t="shared" si="6"/>
        <v>0</v>
      </c>
      <c r="V45" s="166">
        <f t="shared" si="7"/>
        <v>0</v>
      </c>
    </row>
    <row r="46" spans="1:22" ht="16.350000000000001" customHeight="1" thickTop="1" thickBot="1" x14ac:dyDescent="0.3">
      <c r="A46" s="139"/>
      <c r="B46" s="383" t="s">
        <v>50</v>
      </c>
      <c r="C46" s="373"/>
      <c r="D46" s="359"/>
      <c r="E46" s="392"/>
      <c r="F46" s="253">
        <f t="shared" si="0"/>
        <v>0</v>
      </c>
      <c r="G46" s="400"/>
      <c r="H46" s="249"/>
      <c r="I46" s="406">
        <f t="shared" si="1"/>
        <v>0</v>
      </c>
      <c r="J46" s="31">
        <v>20</v>
      </c>
      <c r="K46" s="371">
        <f t="shared" si="2"/>
        <v>0</v>
      </c>
      <c r="L46" s="315" t="s">
        <v>138</v>
      </c>
      <c r="O46" s="336">
        <v>5.9980000000000002</v>
      </c>
      <c r="P46" s="141">
        <f t="shared" si="3"/>
        <v>20</v>
      </c>
      <c r="Q46" s="34">
        <f t="shared" si="4"/>
        <v>0</v>
      </c>
      <c r="R46" s="34">
        <f t="shared" si="8"/>
        <v>0</v>
      </c>
      <c r="S46" s="35">
        <f t="shared" si="5"/>
        <v>0</v>
      </c>
      <c r="U46" s="290">
        <f t="shared" si="6"/>
        <v>0</v>
      </c>
      <c r="V46" s="166">
        <f t="shared" si="7"/>
        <v>0</v>
      </c>
    </row>
    <row r="47" spans="1:22" ht="16.350000000000001" customHeight="1" thickTop="1" thickBot="1" x14ac:dyDescent="0.3">
      <c r="A47" s="139"/>
      <c r="B47" s="383" t="s">
        <v>51</v>
      </c>
      <c r="C47" s="373"/>
      <c r="D47" s="359"/>
      <c r="E47" s="392"/>
      <c r="F47" s="255">
        <f t="shared" si="0"/>
        <v>0</v>
      </c>
      <c r="G47" s="400"/>
      <c r="H47" s="249"/>
      <c r="I47" s="405">
        <f t="shared" si="1"/>
        <v>0</v>
      </c>
      <c r="J47" s="31">
        <v>20</v>
      </c>
      <c r="K47" s="366">
        <f t="shared" si="2"/>
        <v>0</v>
      </c>
      <c r="L47" s="315" t="s">
        <v>138</v>
      </c>
      <c r="O47" s="336">
        <v>9.69</v>
      </c>
      <c r="P47" s="141">
        <f t="shared" si="3"/>
        <v>20</v>
      </c>
      <c r="Q47" s="34">
        <f t="shared" si="4"/>
        <v>0</v>
      </c>
      <c r="R47" s="34">
        <f t="shared" si="8"/>
        <v>0</v>
      </c>
      <c r="S47" s="35">
        <f t="shared" si="5"/>
        <v>0</v>
      </c>
      <c r="U47" s="290">
        <f t="shared" si="6"/>
        <v>0</v>
      </c>
      <c r="V47" s="166">
        <f t="shared" si="7"/>
        <v>0</v>
      </c>
    </row>
    <row r="48" spans="1:22" ht="16.350000000000001" customHeight="1" thickTop="1" thickBot="1" x14ac:dyDescent="0.3">
      <c r="A48" s="139"/>
      <c r="B48" s="383" t="s">
        <v>52</v>
      </c>
      <c r="C48" s="373"/>
      <c r="D48" s="359"/>
      <c r="E48" s="392"/>
      <c r="F48" s="256">
        <f t="shared" si="0"/>
        <v>0</v>
      </c>
      <c r="G48" s="400"/>
      <c r="H48" s="249"/>
      <c r="I48" s="405">
        <f t="shared" si="1"/>
        <v>0</v>
      </c>
      <c r="J48" s="36">
        <v>12</v>
      </c>
      <c r="K48" s="366">
        <f t="shared" si="2"/>
        <v>0</v>
      </c>
      <c r="L48" s="315" t="s">
        <v>138</v>
      </c>
      <c r="O48" s="336">
        <v>5.08</v>
      </c>
      <c r="P48" s="141">
        <f t="shared" si="3"/>
        <v>12</v>
      </c>
      <c r="Q48" s="34">
        <f t="shared" si="4"/>
        <v>0</v>
      </c>
      <c r="R48" s="34">
        <f t="shared" si="8"/>
        <v>0</v>
      </c>
      <c r="S48" s="35">
        <f t="shared" si="5"/>
        <v>0</v>
      </c>
      <c r="U48" s="290">
        <f t="shared" si="6"/>
        <v>0</v>
      </c>
      <c r="V48" s="166">
        <f t="shared" si="7"/>
        <v>0</v>
      </c>
    </row>
    <row r="49" spans="1:22" ht="16.350000000000001" customHeight="1" thickTop="1" thickBot="1" x14ac:dyDescent="0.3">
      <c r="A49" s="139"/>
      <c r="B49" s="383" t="s">
        <v>53</v>
      </c>
      <c r="C49" s="373"/>
      <c r="D49" s="359"/>
      <c r="E49" s="392"/>
      <c r="F49" s="253">
        <f t="shared" si="0"/>
        <v>0</v>
      </c>
      <c r="G49" s="400"/>
      <c r="H49" s="249"/>
      <c r="I49" s="406">
        <f t="shared" si="1"/>
        <v>0</v>
      </c>
      <c r="J49" s="31">
        <v>18</v>
      </c>
      <c r="K49" s="366">
        <f t="shared" si="2"/>
        <v>0</v>
      </c>
      <c r="L49" s="315" t="s">
        <v>138</v>
      </c>
      <c r="O49" s="336">
        <v>4.9000000000000004</v>
      </c>
      <c r="P49" s="141">
        <f t="shared" si="3"/>
        <v>18</v>
      </c>
      <c r="Q49" s="34">
        <f t="shared" si="4"/>
        <v>0</v>
      </c>
      <c r="R49" s="34">
        <f t="shared" si="8"/>
        <v>0</v>
      </c>
      <c r="S49" s="35">
        <f t="shared" si="5"/>
        <v>0</v>
      </c>
      <c r="U49" s="290">
        <f t="shared" si="6"/>
        <v>0</v>
      </c>
      <c r="V49" s="166">
        <f t="shared" si="7"/>
        <v>0</v>
      </c>
    </row>
    <row r="50" spans="1:22" ht="16.350000000000001" customHeight="1" thickTop="1" thickBot="1" x14ac:dyDescent="0.3">
      <c r="A50" s="139"/>
      <c r="B50" s="383" t="s">
        <v>54</v>
      </c>
      <c r="C50" s="373"/>
      <c r="D50" s="359"/>
      <c r="E50" s="392"/>
      <c r="F50" s="257">
        <f t="shared" si="0"/>
        <v>0</v>
      </c>
      <c r="G50" s="400"/>
      <c r="H50" s="249"/>
      <c r="I50" s="407">
        <f t="shared" si="1"/>
        <v>0</v>
      </c>
      <c r="J50" s="31">
        <v>24</v>
      </c>
      <c r="K50" s="366">
        <f t="shared" si="2"/>
        <v>0</v>
      </c>
      <c r="L50" s="315" t="s">
        <v>138</v>
      </c>
      <c r="O50" s="336">
        <v>11.45</v>
      </c>
      <c r="P50" s="141">
        <f t="shared" si="3"/>
        <v>24</v>
      </c>
      <c r="Q50" s="34">
        <f t="shared" si="4"/>
        <v>0</v>
      </c>
      <c r="R50" s="34">
        <f t="shared" si="8"/>
        <v>0</v>
      </c>
      <c r="S50" s="35">
        <f t="shared" si="5"/>
        <v>0</v>
      </c>
      <c r="U50" s="290">
        <f t="shared" si="6"/>
        <v>0</v>
      </c>
      <c r="V50" s="166">
        <f t="shared" si="7"/>
        <v>0</v>
      </c>
    </row>
    <row r="51" spans="1:22" ht="16.350000000000001" customHeight="1" thickTop="1" thickBot="1" x14ac:dyDescent="0.3">
      <c r="A51" s="139"/>
      <c r="B51" s="384" t="s">
        <v>55</v>
      </c>
      <c r="C51" s="382"/>
      <c r="D51" s="361"/>
      <c r="E51" s="393"/>
      <c r="F51" s="258">
        <f t="shared" si="0"/>
        <v>0</v>
      </c>
      <c r="G51" s="401"/>
      <c r="H51" s="249"/>
      <c r="I51" s="408">
        <f t="shared" si="1"/>
        <v>0</v>
      </c>
      <c r="J51" s="45"/>
      <c r="K51" s="367">
        <f t="shared" si="2"/>
        <v>0</v>
      </c>
      <c r="O51" s="336"/>
      <c r="P51" s="141">
        <f t="shared" si="3"/>
        <v>0</v>
      </c>
      <c r="Q51" s="34">
        <f t="shared" si="4"/>
        <v>0</v>
      </c>
      <c r="R51" s="34">
        <f t="shared" si="8"/>
        <v>0</v>
      </c>
      <c r="S51" s="35">
        <f t="shared" si="5"/>
        <v>0</v>
      </c>
      <c r="U51" s="290">
        <f t="shared" si="6"/>
        <v>0</v>
      </c>
      <c r="V51" s="166">
        <f t="shared" si="7"/>
        <v>0</v>
      </c>
    </row>
    <row r="52" spans="1:22" ht="5.0999999999999996" customHeight="1" thickBot="1" x14ac:dyDescent="0.3">
      <c r="B52" s="259"/>
      <c r="C52" s="233"/>
      <c r="D52" s="260"/>
      <c r="E52" s="260"/>
      <c r="F52" s="260"/>
      <c r="G52" s="260"/>
      <c r="H52" s="260"/>
      <c r="I52" s="260"/>
      <c r="J52" s="53"/>
      <c r="K52" s="53"/>
      <c r="L52" s="317"/>
      <c r="O52" s="337"/>
      <c r="P52" s="142">
        <f t="shared" si="3"/>
        <v>0</v>
      </c>
      <c r="Q52" s="143"/>
      <c r="R52" s="58"/>
      <c r="S52" s="58"/>
      <c r="T52" s="126"/>
      <c r="U52" s="291"/>
      <c r="V52" s="167"/>
    </row>
    <row r="53" spans="1:22" ht="17.100000000000001" customHeight="1" thickTop="1" thickBot="1" x14ac:dyDescent="0.3">
      <c r="D53" s="241">
        <f>SUM(D16:D51)</f>
        <v>0</v>
      </c>
      <c r="G53" s="241">
        <f>SUM(G16:G51)</f>
        <v>0</v>
      </c>
      <c r="H53" s="245"/>
      <c r="J53" s="6" t="s">
        <v>3</v>
      </c>
      <c r="K53" s="364">
        <f>SUM(K16:K51)</f>
        <v>0</v>
      </c>
      <c r="L53" s="317"/>
      <c r="P53" s="6" t="s">
        <v>3</v>
      </c>
      <c r="Q53" s="61">
        <f>SUM(Q16:Q51)</f>
        <v>0</v>
      </c>
      <c r="R53" s="61">
        <f>SUM(R16:R51)</f>
        <v>0</v>
      </c>
      <c r="S53" s="62">
        <f>SUM(S16:S51)</f>
        <v>0</v>
      </c>
      <c r="U53" s="291" t="s">
        <v>157</v>
      </c>
      <c r="V53" s="168">
        <f>SUM(V16:V51)</f>
        <v>0</v>
      </c>
    </row>
    <row r="54" spans="1:22" ht="4.5" customHeight="1" x14ac:dyDescent="0.25">
      <c r="H54" s="245"/>
      <c r="K54" s="53"/>
      <c r="L54" s="317"/>
      <c r="P54" s="6"/>
      <c r="Q54" s="53"/>
      <c r="R54" s="53"/>
      <c r="S54" s="53"/>
      <c r="U54" s="291"/>
      <c r="V54" s="169"/>
    </row>
    <row r="55" spans="1:22" ht="11.25" hidden="1" customHeight="1" x14ac:dyDescent="0.25">
      <c r="H55" s="245"/>
      <c r="K55" s="53"/>
      <c r="L55" s="317"/>
      <c r="P55" s="6"/>
      <c r="Q55" s="53"/>
      <c r="R55" s="53"/>
      <c r="S55" s="53"/>
      <c r="U55" s="291"/>
      <c r="V55" s="169"/>
    </row>
    <row r="56" spans="1:22" ht="46.5" customHeight="1" x14ac:dyDescent="0.25">
      <c r="H56" s="245"/>
      <c r="K56" s="53"/>
      <c r="L56" s="317"/>
      <c r="P56" s="6"/>
      <c r="Q56" s="53"/>
      <c r="R56" s="53"/>
      <c r="S56" s="53"/>
      <c r="U56" s="291"/>
      <c r="V56" s="169"/>
    </row>
    <row r="57" spans="1:22" ht="0.75" customHeight="1" x14ac:dyDescent="0.25">
      <c r="H57" s="245"/>
      <c r="K57" s="53"/>
      <c r="L57" s="317"/>
      <c r="P57" s="6"/>
      <c r="Q57" s="53"/>
      <c r="R57" s="53"/>
      <c r="S57" s="53"/>
      <c r="U57" s="291"/>
      <c r="V57" s="169"/>
    </row>
    <row r="58" spans="1:22" ht="16.350000000000001" customHeight="1" thickBot="1" x14ac:dyDescent="0.3">
      <c r="B58" s="261"/>
      <c r="C58" s="234" t="s">
        <v>5</v>
      </c>
      <c r="D58" s="234"/>
      <c r="E58" s="244"/>
      <c r="F58" s="244"/>
      <c r="G58" s="244"/>
      <c r="H58" s="245"/>
      <c r="I58" s="244"/>
      <c r="J58" s="14"/>
      <c r="K58" s="14"/>
      <c r="N58" s="128"/>
      <c r="O58" s="323" t="s">
        <v>5</v>
      </c>
      <c r="U58" s="291"/>
      <c r="V58" s="167"/>
    </row>
    <row r="59" spans="1:22" s="63" customFormat="1" ht="16.350000000000001" customHeight="1" thickTop="1" thickBot="1" x14ac:dyDescent="0.3">
      <c r="A59" s="18"/>
      <c r="B59" s="420" t="s">
        <v>0</v>
      </c>
      <c r="C59" s="422" t="s">
        <v>2</v>
      </c>
      <c r="D59" s="424" t="s">
        <v>1</v>
      </c>
      <c r="E59" s="426" t="s">
        <v>15</v>
      </c>
      <c r="F59" s="458" t="s">
        <v>14</v>
      </c>
      <c r="G59" s="426" t="s">
        <v>88</v>
      </c>
      <c r="H59" s="248"/>
      <c r="I59" s="438" t="s">
        <v>13</v>
      </c>
      <c r="J59" s="426" t="s">
        <v>141</v>
      </c>
      <c r="K59" s="426" t="s">
        <v>142</v>
      </c>
      <c r="L59" s="334"/>
      <c r="O59" s="457" t="s">
        <v>16</v>
      </c>
      <c r="P59" s="426" t="s">
        <v>17</v>
      </c>
      <c r="Q59" s="430" t="s">
        <v>9</v>
      </c>
      <c r="R59" s="422" t="s">
        <v>11</v>
      </c>
      <c r="S59" s="438" t="s">
        <v>12</v>
      </c>
      <c r="U59" s="416" t="s">
        <v>155</v>
      </c>
      <c r="V59" s="417" t="s">
        <v>156</v>
      </c>
    </row>
    <row r="60" spans="1:22" s="63" customFormat="1" ht="16.350000000000001" customHeight="1" thickTop="1" thickBot="1" x14ac:dyDescent="0.3">
      <c r="A60" s="18"/>
      <c r="B60" s="421"/>
      <c r="C60" s="423"/>
      <c r="D60" s="425"/>
      <c r="E60" s="427"/>
      <c r="F60" s="459"/>
      <c r="G60" s="427"/>
      <c r="H60" s="248"/>
      <c r="I60" s="439"/>
      <c r="J60" s="427"/>
      <c r="K60" s="427"/>
      <c r="L60" s="334"/>
      <c r="O60" s="455"/>
      <c r="P60" s="427"/>
      <c r="Q60" s="431"/>
      <c r="R60" s="423"/>
      <c r="S60" s="439"/>
      <c r="U60" s="416"/>
      <c r="V60" s="417"/>
    </row>
    <row r="61" spans="1:22" ht="16.350000000000001" customHeight="1" thickTop="1" thickBot="1" x14ac:dyDescent="0.3">
      <c r="B61" s="372" t="s">
        <v>56</v>
      </c>
      <c r="C61" s="373"/>
      <c r="D61" s="359"/>
      <c r="E61" s="391"/>
      <c r="F61" s="262">
        <f>D61+E61</f>
        <v>0</v>
      </c>
      <c r="G61" s="400"/>
      <c r="H61" s="249"/>
      <c r="I61" s="409">
        <f>D61+E61-G61</f>
        <v>0</v>
      </c>
      <c r="J61" s="24">
        <v>1.1000000000000001</v>
      </c>
      <c r="K61" s="365">
        <f>I61*J61</f>
        <v>0</v>
      </c>
      <c r="L61" s="315" t="s">
        <v>139</v>
      </c>
      <c r="O61" s="336">
        <v>0.78</v>
      </c>
      <c r="P61" s="144">
        <f>J61</f>
        <v>1.1000000000000001</v>
      </c>
      <c r="Q61" s="67">
        <f>I61*J61</f>
        <v>0</v>
      </c>
      <c r="R61" s="27">
        <f>(P61-O61)*I61</f>
        <v>0</v>
      </c>
      <c r="S61" s="28">
        <f>R61*0.8</f>
        <v>0</v>
      </c>
      <c r="U61" s="290">
        <f>G61</f>
        <v>0</v>
      </c>
      <c r="V61" s="166">
        <f>U61*O61</f>
        <v>0</v>
      </c>
    </row>
    <row r="62" spans="1:22" ht="16.350000000000001" customHeight="1" thickTop="1" thickBot="1" x14ac:dyDescent="0.3">
      <c r="B62" s="374" t="s">
        <v>57</v>
      </c>
      <c r="C62" s="373"/>
      <c r="D62" s="359"/>
      <c r="E62" s="392"/>
      <c r="F62" s="263">
        <f t="shared" ref="F62:F101" si="9">D62+E62</f>
        <v>0</v>
      </c>
      <c r="G62" s="402"/>
      <c r="H62" s="249"/>
      <c r="I62" s="410">
        <f t="shared" ref="I62:I101" si="10">D62+E62-G62</f>
        <v>0</v>
      </c>
      <c r="J62" s="31">
        <v>2</v>
      </c>
      <c r="K62" s="366">
        <f t="shared" ref="K62:K101" si="11">I62*J62</f>
        <v>0</v>
      </c>
      <c r="L62" s="315" t="s">
        <v>139</v>
      </c>
      <c r="O62" s="336">
        <v>0.72599999999999998</v>
      </c>
      <c r="P62" s="145">
        <f t="shared" ref="P62:P101" si="12">J62</f>
        <v>2</v>
      </c>
      <c r="Q62" s="70">
        <f t="shared" ref="Q62:Q101" si="13">I62*J62</f>
        <v>0</v>
      </c>
      <c r="R62" s="34">
        <f>(P62-O62)*I62</f>
        <v>0</v>
      </c>
      <c r="S62" s="35">
        <f t="shared" ref="S62:S101" si="14">R62*0.8</f>
        <v>0</v>
      </c>
      <c r="U62" s="290">
        <f t="shared" ref="U62:U101" si="15">G62</f>
        <v>0</v>
      </c>
      <c r="V62" s="166">
        <f t="shared" ref="V62:V101" si="16">U62*O62</f>
        <v>0</v>
      </c>
    </row>
    <row r="63" spans="1:22" ht="16.350000000000001" customHeight="1" thickTop="1" thickBot="1" x14ac:dyDescent="0.3">
      <c r="B63" s="375" t="s">
        <v>58</v>
      </c>
      <c r="C63" s="373"/>
      <c r="D63" s="359"/>
      <c r="E63" s="392"/>
      <c r="F63" s="263">
        <f t="shared" si="9"/>
        <v>0</v>
      </c>
      <c r="G63" s="402"/>
      <c r="H63" s="249"/>
      <c r="I63" s="410">
        <f t="shared" si="10"/>
        <v>0</v>
      </c>
      <c r="J63" s="31">
        <v>0.9</v>
      </c>
      <c r="K63" s="366">
        <f t="shared" si="11"/>
        <v>0</v>
      </c>
      <c r="L63" s="315" t="s">
        <v>139</v>
      </c>
      <c r="O63" s="336">
        <v>0.52800000000000002</v>
      </c>
      <c r="P63" s="145">
        <f t="shared" si="12"/>
        <v>0.9</v>
      </c>
      <c r="Q63" s="70">
        <f t="shared" si="13"/>
        <v>0</v>
      </c>
      <c r="R63" s="34">
        <f t="shared" ref="R63:R82" si="17">(P63-O63)*I63</f>
        <v>0</v>
      </c>
      <c r="S63" s="35">
        <f t="shared" si="14"/>
        <v>0</v>
      </c>
      <c r="U63" s="290">
        <f t="shared" si="15"/>
        <v>0</v>
      </c>
      <c r="V63" s="166">
        <f t="shared" si="16"/>
        <v>0</v>
      </c>
    </row>
    <row r="64" spans="1:22" ht="16.350000000000001" customHeight="1" thickTop="1" thickBot="1" x14ac:dyDescent="0.3">
      <c r="B64" s="375" t="s">
        <v>59</v>
      </c>
      <c r="C64" s="373"/>
      <c r="D64" s="359"/>
      <c r="E64" s="392"/>
      <c r="F64" s="263">
        <f t="shared" si="9"/>
        <v>0</v>
      </c>
      <c r="G64" s="402"/>
      <c r="H64" s="249"/>
      <c r="I64" s="410">
        <f t="shared" si="10"/>
        <v>0</v>
      </c>
      <c r="J64" s="31">
        <v>1.1000000000000001</v>
      </c>
      <c r="K64" s="366">
        <f t="shared" si="11"/>
        <v>0</v>
      </c>
      <c r="L64" s="315" t="s">
        <v>139</v>
      </c>
      <c r="O64" s="336">
        <v>0.49</v>
      </c>
      <c r="P64" s="145">
        <f t="shared" si="12"/>
        <v>1.1000000000000001</v>
      </c>
      <c r="Q64" s="70">
        <f t="shared" si="13"/>
        <v>0</v>
      </c>
      <c r="R64" s="34">
        <f t="shared" si="17"/>
        <v>0</v>
      </c>
      <c r="S64" s="35">
        <f t="shared" si="14"/>
        <v>0</v>
      </c>
      <c r="U64" s="290">
        <f t="shared" si="15"/>
        <v>0</v>
      </c>
      <c r="V64" s="166">
        <f t="shared" si="16"/>
        <v>0</v>
      </c>
    </row>
    <row r="65" spans="1:22" ht="16.350000000000001" customHeight="1" thickTop="1" thickBot="1" x14ac:dyDescent="0.3">
      <c r="B65" s="375" t="s">
        <v>60</v>
      </c>
      <c r="C65" s="373"/>
      <c r="D65" s="359"/>
      <c r="E65" s="392"/>
      <c r="F65" s="263">
        <f t="shared" si="9"/>
        <v>0</v>
      </c>
      <c r="G65" s="402"/>
      <c r="H65" s="249"/>
      <c r="I65" s="410">
        <f t="shared" si="10"/>
        <v>0</v>
      </c>
      <c r="J65" s="31">
        <v>0.5</v>
      </c>
      <c r="K65" s="366">
        <f t="shared" si="11"/>
        <v>0</v>
      </c>
      <c r="L65" s="315" t="s">
        <v>139</v>
      </c>
      <c r="O65" s="336">
        <v>0.2</v>
      </c>
      <c r="P65" s="145">
        <f t="shared" si="12"/>
        <v>0.5</v>
      </c>
      <c r="Q65" s="70">
        <f t="shared" si="13"/>
        <v>0</v>
      </c>
      <c r="R65" s="34">
        <f t="shared" si="17"/>
        <v>0</v>
      </c>
      <c r="S65" s="35">
        <f t="shared" si="14"/>
        <v>0</v>
      </c>
      <c r="U65" s="290">
        <f t="shared" si="15"/>
        <v>0</v>
      </c>
      <c r="V65" s="166">
        <f t="shared" si="16"/>
        <v>0</v>
      </c>
    </row>
    <row r="66" spans="1:22" ht="16.350000000000001" customHeight="1" thickTop="1" thickBot="1" x14ac:dyDescent="0.3">
      <c r="B66" s="375" t="s">
        <v>61</v>
      </c>
      <c r="C66" s="373"/>
      <c r="D66" s="359"/>
      <c r="E66" s="392"/>
      <c r="F66" s="263">
        <f t="shared" si="9"/>
        <v>0</v>
      </c>
      <c r="G66" s="402"/>
      <c r="H66" s="249"/>
      <c r="I66" s="410">
        <f t="shared" si="10"/>
        <v>0</v>
      </c>
      <c r="J66" s="31">
        <v>1.8</v>
      </c>
      <c r="K66" s="366">
        <f t="shared" si="11"/>
        <v>0</v>
      </c>
      <c r="L66" s="315" t="s">
        <v>139</v>
      </c>
      <c r="O66" s="336">
        <v>0.25</v>
      </c>
      <c r="P66" s="145">
        <f t="shared" si="12"/>
        <v>1.8</v>
      </c>
      <c r="Q66" s="70">
        <f t="shared" si="13"/>
        <v>0</v>
      </c>
      <c r="R66" s="34">
        <f t="shared" si="17"/>
        <v>0</v>
      </c>
      <c r="S66" s="35">
        <f t="shared" si="14"/>
        <v>0</v>
      </c>
      <c r="U66" s="290">
        <f t="shared" si="15"/>
        <v>0</v>
      </c>
      <c r="V66" s="166">
        <f t="shared" si="16"/>
        <v>0</v>
      </c>
    </row>
    <row r="67" spans="1:22" ht="16.350000000000001" customHeight="1" thickTop="1" thickBot="1" x14ac:dyDescent="0.3">
      <c r="B67" s="375" t="s">
        <v>62</v>
      </c>
      <c r="C67" s="373"/>
      <c r="D67" s="359"/>
      <c r="E67" s="392"/>
      <c r="F67" s="263">
        <f t="shared" si="9"/>
        <v>0</v>
      </c>
      <c r="G67" s="402"/>
      <c r="H67" s="249"/>
      <c r="I67" s="410">
        <f t="shared" si="10"/>
        <v>0</v>
      </c>
      <c r="J67" s="31">
        <v>0.5</v>
      </c>
      <c r="K67" s="366">
        <f t="shared" si="11"/>
        <v>0</v>
      </c>
      <c r="L67" s="315" t="s">
        <v>139</v>
      </c>
      <c r="O67" s="336">
        <v>0.11</v>
      </c>
      <c r="P67" s="145">
        <f t="shared" si="12"/>
        <v>0.5</v>
      </c>
      <c r="Q67" s="70">
        <f t="shared" si="13"/>
        <v>0</v>
      </c>
      <c r="R67" s="34">
        <f t="shared" si="17"/>
        <v>0</v>
      </c>
      <c r="S67" s="35">
        <f t="shared" si="14"/>
        <v>0</v>
      </c>
      <c r="U67" s="290">
        <f t="shared" si="15"/>
        <v>0</v>
      </c>
      <c r="V67" s="166">
        <f t="shared" si="16"/>
        <v>0</v>
      </c>
    </row>
    <row r="68" spans="1:22" ht="16.350000000000001" customHeight="1" thickTop="1" thickBot="1" x14ac:dyDescent="0.3">
      <c r="B68" s="375" t="s">
        <v>63</v>
      </c>
      <c r="C68" s="376"/>
      <c r="D68" s="359">
        <v>0</v>
      </c>
      <c r="E68" s="392"/>
      <c r="F68" s="263">
        <f t="shared" si="9"/>
        <v>0</v>
      </c>
      <c r="G68" s="402"/>
      <c r="H68" s="249"/>
      <c r="I68" s="410">
        <f t="shared" si="10"/>
        <v>0</v>
      </c>
      <c r="J68" s="31">
        <v>1.5</v>
      </c>
      <c r="K68" s="366">
        <f t="shared" si="11"/>
        <v>0</v>
      </c>
      <c r="L68" s="315" t="s">
        <v>138</v>
      </c>
      <c r="O68" s="336">
        <v>0.23</v>
      </c>
      <c r="P68" s="145">
        <f t="shared" si="12"/>
        <v>1.5</v>
      </c>
      <c r="Q68" s="70">
        <f t="shared" si="13"/>
        <v>0</v>
      </c>
      <c r="R68" s="34">
        <f t="shared" si="17"/>
        <v>0</v>
      </c>
      <c r="S68" s="35">
        <f t="shared" si="14"/>
        <v>0</v>
      </c>
      <c r="U68" s="290">
        <f t="shared" si="15"/>
        <v>0</v>
      </c>
      <c r="V68" s="166">
        <f t="shared" si="16"/>
        <v>0</v>
      </c>
    </row>
    <row r="69" spans="1:22" ht="16.350000000000001" customHeight="1" thickTop="1" thickBot="1" x14ac:dyDescent="0.3">
      <c r="B69" s="375" t="s">
        <v>64</v>
      </c>
      <c r="C69" s="376"/>
      <c r="D69" s="359"/>
      <c r="E69" s="392"/>
      <c r="F69" s="263">
        <f t="shared" si="9"/>
        <v>0</v>
      </c>
      <c r="G69" s="402"/>
      <c r="H69" s="249"/>
      <c r="I69" s="410">
        <f t="shared" si="10"/>
        <v>0</v>
      </c>
      <c r="J69" s="31">
        <v>1</v>
      </c>
      <c r="K69" s="366">
        <f t="shared" si="11"/>
        <v>0</v>
      </c>
      <c r="L69" s="315" t="s">
        <v>139</v>
      </c>
      <c r="O69" s="336">
        <v>0.46</v>
      </c>
      <c r="P69" s="145">
        <f t="shared" si="12"/>
        <v>1</v>
      </c>
      <c r="Q69" s="70">
        <f t="shared" si="13"/>
        <v>0</v>
      </c>
      <c r="R69" s="34">
        <f t="shared" si="17"/>
        <v>0</v>
      </c>
      <c r="S69" s="35">
        <f t="shared" si="14"/>
        <v>0</v>
      </c>
      <c r="U69" s="290">
        <f t="shared" si="15"/>
        <v>0</v>
      </c>
      <c r="V69" s="166">
        <f t="shared" si="16"/>
        <v>0</v>
      </c>
    </row>
    <row r="70" spans="1:22" ht="16.350000000000001" customHeight="1" thickTop="1" thickBot="1" x14ac:dyDescent="0.3">
      <c r="B70" s="375" t="s">
        <v>65</v>
      </c>
      <c r="C70" s="376"/>
      <c r="D70" s="359"/>
      <c r="E70" s="392"/>
      <c r="F70" s="263">
        <f t="shared" si="9"/>
        <v>0</v>
      </c>
      <c r="G70" s="402"/>
      <c r="H70" s="249"/>
      <c r="I70" s="410">
        <f t="shared" si="10"/>
        <v>0</v>
      </c>
      <c r="J70" s="31">
        <v>3</v>
      </c>
      <c r="K70" s="366">
        <f t="shared" si="11"/>
        <v>0</v>
      </c>
      <c r="L70" s="315" t="s">
        <v>139</v>
      </c>
      <c r="O70" s="336">
        <v>1.1879999999999999</v>
      </c>
      <c r="P70" s="145">
        <f t="shared" si="12"/>
        <v>3</v>
      </c>
      <c r="Q70" s="70">
        <f t="shared" si="13"/>
        <v>0</v>
      </c>
      <c r="R70" s="34">
        <f t="shared" si="17"/>
        <v>0</v>
      </c>
      <c r="S70" s="35">
        <f t="shared" si="14"/>
        <v>0</v>
      </c>
      <c r="U70" s="290">
        <f t="shared" si="15"/>
        <v>0</v>
      </c>
      <c r="V70" s="166">
        <f t="shared" si="16"/>
        <v>0</v>
      </c>
    </row>
    <row r="71" spans="1:22" ht="16.350000000000001" customHeight="1" thickTop="1" thickBot="1" x14ac:dyDescent="0.3">
      <c r="B71" s="375" t="s">
        <v>66</v>
      </c>
      <c r="C71" s="373"/>
      <c r="D71" s="359"/>
      <c r="E71" s="392"/>
      <c r="F71" s="263">
        <f t="shared" si="9"/>
        <v>0</v>
      </c>
      <c r="G71" s="402"/>
      <c r="H71" s="249"/>
      <c r="I71" s="410">
        <f t="shared" si="10"/>
        <v>0</v>
      </c>
      <c r="J71" s="31">
        <v>1.1000000000000001</v>
      </c>
      <c r="K71" s="366">
        <f t="shared" si="11"/>
        <v>0</v>
      </c>
      <c r="L71" s="315" t="s">
        <v>138</v>
      </c>
      <c r="O71" s="336">
        <v>0.33</v>
      </c>
      <c r="P71" s="145">
        <f t="shared" si="12"/>
        <v>1.1000000000000001</v>
      </c>
      <c r="Q71" s="70">
        <f t="shared" si="13"/>
        <v>0</v>
      </c>
      <c r="R71" s="34">
        <f t="shared" si="17"/>
        <v>0</v>
      </c>
      <c r="S71" s="35">
        <f t="shared" si="14"/>
        <v>0</v>
      </c>
      <c r="U71" s="290">
        <f t="shared" si="15"/>
        <v>0</v>
      </c>
      <c r="V71" s="166">
        <f t="shared" si="16"/>
        <v>0</v>
      </c>
    </row>
    <row r="72" spans="1:22" ht="16.350000000000001" customHeight="1" thickTop="1" thickBot="1" x14ac:dyDescent="0.3">
      <c r="B72" s="375" t="s">
        <v>67</v>
      </c>
      <c r="C72" s="377"/>
      <c r="D72" s="359"/>
      <c r="E72" s="392"/>
      <c r="F72" s="263">
        <f t="shared" si="9"/>
        <v>0</v>
      </c>
      <c r="G72" s="402"/>
      <c r="H72" s="249"/>
      <c r="I72" s="410">
        <f t="shared" si="10"/>
        <v>0</v>
      </c>
      <c r="J72" s="31">
        <v>0.8</v>
      </c>
      <c r="K72" s="366">
        <f t="shared" si="11"/>
        <v>0</v>
      </c>
      <c r="L72" s="315" t="s">
        <v>139</v>
      </c>
      <c r="O72" s="336">
        <v>0.32</v>
      </c>
      <c r="P72" s="145">
        <f t="shared" si="12"/>
        <v>0.8</v>
      </c>
      <c r="Q72" s="70">
        <f t="shared" si="13"/>
        <v>0</v>
      </c>
      <c r="R72" s="34">
        <f t="shared" si="17"/>
        <v>0</v>
      </c>
      <c r="S72" s="35">
        <f t="shared" si="14"/>
        <v>0</v>
      </c>
      <c r="U72" s="290">
        <f t="shared" si="15"/>
        <v>0</v>
      </c>
      <c r="V72" s="166">
        <f t="shared" si="16"/>
        <v>0</v>
      </c>
    </row>
    <row r="73" spans="1:22" ht="16.350000000000001" customHeight="1" thickTop="1" thickBot="1" x14ac:dyDescent="0.3">
      <c r="B73" s="375" t="s">
        <v>68</v>
      </c>
      <c r="C73" s="378"/>
      <c r="D73" s="359"/>
      <c r="E73" s="392"/>
      <c r="F73" s="263">
        <f t="shared" si="9"/>
        <v>0</v>
      </c>
      <c r="G73" s="402"/>
      <c r="H73" s="249"/>
      <c r="I73" s="410">
        <f t="shared" si="10"/>
        <v>0</v>
      </c>
      <c r="J73" s="31">
        <v>1.1000000000000001</v>
      </c>
      <c r="K73" s="366">
        <f t="shared" si="11"/>
        <v>0</v>
      </c>
      <c r="L73" s="315" t="s">
        <v>139</v>
      </c>
      <c r="O73" s="336">
        <v>0.624</v>
      </c>
      <c r="P73" s="145">
        <f t="shared" si="12"/>
        <v>1.1000000000000001</v>
      </c>
      <c r="Q73" s="70">
        <f t="shared" si="13"/>
        <v>0</v>
      </c>
      <c r="R73" s="34">
        <f t="shared" si="17"/>
        <v>0</v>
      </c>
      <c r="S73" s="35">
        <f t="shared" si="14"/>
        <v>0</v>
      </c>
      <c r="U73" s="290">
        <f t="shared" si="15"/>
        <v>0</v>
      </c>
      <c r="V73" s="166">
        <f t="shared" si="16"/>
        <v>0</v>
      </c>
    </row>
    <row r="74" spans="1:22" ht="16.350000000000001" customHeight="1" thickTop="1" thickBot="1" x14ac:dyDescent="0.3">
      <c r="B74" s="375" t="s">
        <v>69</v>
      </c>
      <c r="C74" s="378"/>
      <c r="D74" s="359"/>
      <c r="E74" s="392"/>
      <c r="F74" s="263">
        <f t="shared" si="9"/>
        <v>0</v>
      </c>
      <c r="G74" s="402"/>
      <c r="H74" s="249"/>
      <c r="I74" s="410">
        <f t="shared" si="10"/>
        <v>0</v>
      </c>
      <c r="J74" s="31">
        <v>1.1000000000000001</v>
      </c>
      <c r="K74" s="366">
        <f t="shared" si="11"/>
        <v>0</v>
      </c>
      <c r="L74" s="315" t="s">
        <v>139</v>
      </c>
      <c r="O74" s="336">
        <v>0.504</v>
      </c>
      <c r="P74" s="145">
        <f t="shared" si="12"/>
        <v>1.1000000000000001</v>
      </c>
      <c r="Q74" s="70">
        <f t="shared" si="13"/>
        <v>0</v>
      </c>
      <c r="R74" s="34">
        <f t="shared" si="17"/>
        <v>0</v>
      </c>
      <c r="S74" s="35">
        <f t="shared" si="14"/>
        <v>0</v>
      </c>
      <c r="U74" s="290">
        <f t="shared" si="15"/>
        <v>0</v>
      </c>
      <c r="V74" s="166">
        <f t="shared" si="16"/>
        <v>0</v>
      </c>
    </row>
    <row r="75" spans="1:22" ht="16.350000000000001" customHeight="1" thickTop="1" thickBot="1" x14ac:dyDescent="0.3">
      <c r="B75" s="375" t="s">
        <v>70</v>
      </c>
      <c r="C75" s="378"/>
      <c r="D75" s="359"/>
      <c r="E75" s="392"/>
      <c r="F75" s="263">
        <f t="shared" si="9"/>
        <v>0</v>
      </c>
      <c r="G75" s="402"/>
      <c r="H75" s="249"/>
      <c r="I75" s="410">
        <f t="shared" si="10"/>
        <v>0</v>
      </c>
      <c r="J75" s="31">
        <v>1.2</v>
      </c>
      <c r="K75" s="366">
        <f t="shared" si="11"/>
        <v>0</v>
      </c>
      <c r="L75" s="315" t="s">
        <v>139</v>
      </c>
      <c r="O75" s="336">
        <v>0.64</v>
      </c>
      <c r="P75" s="145">
        <f t="shared" si="12"/>
        <v>1.2</v>
      </c>
      <c r="Q75" s="70">
        <f t="shared" si="13"/>
        <v>0</v>
      </c>
      <c r="R75" s="34">
        <f t="shared" si="17"/>
        <v>0</v>
      </c>
      <c r="S75" s="35">
        <f t="shared" si="14"/>
        <v>0</v>
      </c>
      <c r="U75" s="290">
        <f t="shared" si="15"/>
        <v>0</v>
      </c>
      <c r="V75" s="166">
        <f t="shared" si="16"/>
        <v>0</v>
      </c>
    </row>
    <row r="76" spans="1:22" ht="16.350000000000001" customHeight="1" thickTop="1" thickBot="1" x14ac:dyDescent="0.3">
      <c r="B76" s="375" t="s">
        <v>71</v>
      </c>
      <c r="C76" s="378"/>
      <c r="D76" s="359"/>
      <c r="E76" s="392"/>
      <c r="F76" s="263">
        <f t="shared" si="9"/>
        <v>0</v>
      </c>
      <c r="G76" s="402"/>
      <c r="H76" s="249"/>
      <c r="I76" s="410">
        <f t="shared" si="10"/>
        <v>0</v>
      </c>
      <c r="J76" s="31"/>
      <c r="K76" s="366">
        <f t="shared" si="11"/>
        <v>0</v>
      </c>
      <c r="O76" s="336"/>
      <c r="P76" s="145">
        <f t="shared" si="12"/>
        <v>0</v>
      </c>
      <c r="Q76" s="70">
        <f t="shared" si="13"/>
        <v>0</v>
      </c>
      <c r="R76" s="34">
        <f t="shared" si="17"/>
        <v>0</v>
      </c>
      <c r="S76" s="35">
        <f t="shared" si="14"/>
        <v>0</v>
      </c>
      <c r="U76" s="290">
        <f t="shared" si="15"/>
        <v>0</v>
      </c>
      <c r="V76" s="166">
        <f t="shared" si="16"/>
        <v>0</v>
      </c>
    </row>
    <row r="77" spans="1:22" ht="16.350000000000001" customHeight="1" thickTop="1" thickBot="1" x14ac:dyDescent="0.3">
      <c r="A77" s="139"/>
      <c r="B77" s="375" t="s">
        <v>72</v>
      </c>
      <c r="C77" s="379"/>
      <c r="D77" s="359"/>
      <c r="E77" s="392"/>
      <c r="F77" s="263">
        <f t="shared" si="9"/>
        <v>0</v>
      </c>
      <c r="G77" s="402"/>
      <c r="H77" s="249"/>
      <c r="I77" s="411">
        <f>(D77+E77-G77)/7</f>
        <v>0</v>
      </c>
      <c r="J77" s="31">
        <v>0.5</v>
      </c>
      <c r="K77" s="366">
        <f t="shared" si="11"/>
        <v>0</v>
      </c>
      <c r="L77" s="315" t="s">
        <v>140</v>
      </c>
      <c r="O77" s="336">
        <v>3.4000000000000002E-2</v>
      </c>
      <c r="P77" s="145">
        <f t="shared" si="12"/>
        <v>0.5</v>
      </c>
      <c r="Q77" s="70">
        <f>K77</f>
        <v>0</v>
      </c>
      <c r="R77" s="34">
        <f t="shared" si="17"/>
        <v>0</v>
      </c>
      <c r="S77" s="35">
        <f t="shared" si="14"/>
        <v>0</v>
      </c>
      <c r="U77" s="290">
        <f t="shared" si="15"/>
        <v>0</v>
      </c>
      <c r="V77" s="166">
        <f t="shared" si="16"/>
        <v>0</v>
      </c>
    </row>
    <row r="78" spans="1:22" ht="16.350000000000001" customHeight="1" thickTop="1" thickBot="1" x14ac:dyDescent="0.3">
      <c r="A78" s="139"/>
      <c r="B78" s="375" t="s">
        <v>75</v>
      </c>
      <c r="C78" s="378"/>
      <c r="D78" s="359"/>
      <c r="E78" s="392"/>
      <c r="F78" s="263">
        <f t="shared" si="9"/>
        <v>0</v>
      </c>
      <c r="G78" s="402"/>
      <c r="H78" s="249"/>
      <c r="I78" s="410">
        <f t="shared" si="10"/>
        <v>0</v>
      </c>
      <c r="J78" s="31">
        <v>0.5</v>
      </c>
      <c r="K78" s="366">
        <f t="shared" si="11"/>
        <v>0</v>
      </c>
      <c r="L78" s="315" t="s">
        <v>139</v>
      </c>
      <c r="O78" s="336">
        <v>0.14000000000000001</v>
      </c>
      <c r="P78" s="145">
        <f t="shared" si="12"/>
        <v>0.5</v>
      </c>
      <c r="Q78" s="70">
        <f t="shared" si="13"/>
        <v>0</v>
      </c>
      <c r="R78" s="34">
        <f t="shared" si="17"/>
        <v>0</v>
      </c>
      <c r="S78" s="35">
        <f t="shared" si="14"/>
        <v>0</v>
      </c>
      <c r="U78" s="290">
        <f t="shared" si="15"/>
        <v>0</v>
      </c>
      <c r="V78" s="166">
        <f t="shared" si="16"/>
        <v>0</v>
      </c>
    </row>
    <row r="79" spans="1:22" ht="16.350000000000001" customHeight="1" thickTop="1" thickBot="1" x14ac:dyDescent="0.3">
      <c r="B79" s="375" t="s">
        <v>73</v>
      </c>
      <c r="C79" s="380"/>
      <c r="D79" s="360"/>
      <c r="E79" s="392"/>
      <c r="F79" s="263">
        <f t="shared" si="9"/>
        <v>0</v>
      </c>
      <c r="G79" s="402"/>
      <c r="H79" s="249"/>
      <c r="I79" s="410">
        <f t="shared" si="10"/>
        <v>0</v>
      </c>
      <c r="J79" s="6">
        <v>0.5</v>
      </c>
      <c r="K79" s="366">
        <f>I79*J79</f>
        <v>0</v>
      </c>
      <c r="L79" s="315" t="s">
        <v>139</v>
      </c>
      <c r="O79" s="339">
        <v>5.8000000000000003E-2</v>
      </c>
      <c r="P79" s="145">
        <f t="shared" si="12"/>
        <v>0.5</v>
      </c>
      <c r="Q79" s="70">
        <f>I79*J79</f>
        <v>0</v>
      </c>
      <c r="R79" s="34">
        <f t="shared" si="17"/>
        <v>0</v>
      </c>
      <c r="S79" s="35">
        <f t="shared" si="14"/>
        <v>0</v>
      </c>
      <c r="U79" s="290">
        <f t="shared" si="15"/>
        <v>0</v>
      </c>
      <c r="V79" s="166">
        <f>U79*O80</f>
        <v>0</v>
      </c>
    </row>
    <row r="80" spans="1:22" ht="16.350000000000001" customHeight="1" thickTop="1" thickBot="1" x14ac:dyDescent="0.3">
      <c r="B80" s="375" t="s">
        <v>74</v>
      </c>
      <c r="C80" s="378"/>
      <c r="D80" s="359"/>
      <c r="E80" s="392"/>
      <c r="F80" s="263">
        <f t="shared" si="9"/>
        <v>0</v>
      </c>
      <c r="G80" s="402"/>
      <c r="H80" s="249"/>
      <c r="I80" s="410">
        <f t="shared" si="10"/>
        <v>0</v>
      </c>
      <c r="J80" s="31">
        <v>0.1</v>
      </c>
      <c r="K80" s="366">
        <f>I80*J80</f>
        <v>0</v>
      </c>
      <c r="L80" s="315" t="s">
        <v>139</v>
      </c>
      <c r="O80" s="336">
        <v>3.5999999999999997E-2</v>
      </c>
      <c r="P80" s="145">
        <f t="shared" si="12"/>
        <v>0.1</v>
      </c>
      <c r="Q80" s="70">
        <f>I80*J80</f>
        <v>0</v>
      </c>
      <c r="R80" s="34">
        <f t="shared" si="17"/>
        <v>0</v>
      </c>
      <c r="S80" s="35">
        <f t="shared" si="14"/>
        <v>0</v>
      </c>
      <c r="U80" s="290">
        <f t="shared" si="15"/>
        <v>0</v>
      </c>
      <c r="V80" s="166">
        <f>U80*O81</f>
        <v>0</v>
      </c>
    </row>
    <row r="81" spans="2:22" ht="16.350000000000001" customHeight="1" thickTop="1" thickBot="1" x14ac:dyDescent="0.3">
      <c r="B81" s="375" t="s">
        <v>76</v>
      </c>
      <c r="C81" s="378"/>
      <c r="D81" s="359"/>
      <c r="E81" s="392"/>
      <c r="F81" s="263">
        <f t="shared" si="9"/>
        <v>0</v>
      </c>
      <c r="G81" s="402"/>
      <c r="H81" s="249"/>
      <c r="I81" s="410">
        <f t="shared" si="10"/>
        <v>0</v>
      </c>
      <c r="J81" s="31">
        <v>0.05</v>
      </c>
      <c r="K81" s="366">
        <f>I81*J81</f>
        <v>0</v>
      </c>
      <c r="L81" s="315" t="s">
        <v>139</v>
      </c>
      <c r="O81" s="336">
        <v>0.08</v>
      </c>
      <c r="P81" s="145">
        <f t="shared" si="12"/>
        <v>0.05</v>
      </c>
      <c r="Q81" s="70">
        <f>I81*J81</f>
        <v>0</v>
      </c>
      <c r="R81" s="34">
        <f t="shared" si="17"/>
        <v>0</v>
      </c>
      <c r="S81" s="35">
        <f t="shared" si="14"/>
        <v>0</v>
      </c>
      <c r="U81" s="290">
        <f t="shared" si="15"/>
        <v>0</v>
      </c>
      <c r="V81" s="166">
        <f>U81*O82</f>
        <v>0</v>
      </c>
    </row>
    <row r="82" spans="2:22" ht="16.350000000000001" customHeight="1" thickTop="1" thickBot="1" x14ac:dyDescent="0.3">
      <c r="B82" s="375" t="s">
        <v>77</v>
      </c>
      <c r="C82" s="378"/>
      <c r="D82" s="359"/>
      <c r="E82" s="392"/>
      <c r="F82" s="263">
        <f t="shared" si="9"/>
        <v>0</v>
      </c>
      <c r="G82" s="402"/>
      <c r="H82" s="249"/>
      <c r="I82" s="410">
        <f t="shared" si="10"/>
        <v>0</v>
      </c>
      <c r="J82" s="31"/>
      <c r="K82" s="366">
        <f>I82*J82</f>
        <v>0</v>
      </c>
      <c r="O82" s="336"/>
      <c r="P82" s="145">
        <f t="shared" si="12"/>
        <v>0</v>
      </c>
      <c r="Q82" s="70">
        <f>I82*J82</f>
        <v>0</v>
      </c>
      <c r="R82" s="34">
        <f t="shared" si="17"/>
        <v>0</v>
      </c>
      <c r="S82" s="35">
        <f t="shared" si="14"/>
        <v>0</v>
      </c>
      <c r="U82" s="290">
        <f t="shared" si="15"/>
        <v>0</v>
      </c>
      <c r="V82" s="166">
        <f>U82*O83</f>
        <v>0</v>
      </c>
    </row>
    <row r="83" spans="2:22" ht="16.350000000000001" customHeight="1" thickTop="1" thickBot="1" x14ac:dyDescent="0.3">
      <c r="B83" s="375" t="s">
        <v>78</v>
      </c>
      <c r="C83" s="378"/>
      <c r="D83" s="359"/>
      <c r="E83" s="392"/>
      <c r="F83" s="263">
        <f t="shared" si="9"/>
        <v>0</v>
      </c>
      <c r="G83" s="402"/>
      <c r="H83" s="249"/>
      <c r="I83" s="410">
        <f t="shared" si="10"/>
        <v>0</v>
      </c>
      <c r="J83" s="31"/>
      <c r="K83" s="366">
        <f t="shared" si="11"/>
        <v>0</v>
      </c>
      <c r="O83" s="336"/>
      <c r="P83" s="145">
        <f t="shared" si="12"/>
        <v>0</v>
      </c>
      <c r="Q83" s="70">
        <f t="shared" si="13"/>
        <v>0</v>
      </c>
      <c r="R83" s="34">
        <f t="shared" ref="R83:R101" si="18">(P83-O83)*I83</f>
        <v>0</v>
      </c>
      <c r="S83" s="35">
        <f t="shared" si="14"/>
        <v>0</v>
      </c>
      <c r="U83" s="290">
        <f t="shared" si="15"/>
        <v>0</v>
      </c>
      <c r="V83" s="166">
        <f t="shared" si="16"/>
        <v>0</v>
      </c>
    </row>
    <row r="84" spans="2:22" ht="16.350000000000001" customHeight="1" thickTop="1" thickBot="1" x14ac:dyDescent="0.3">
      <c r="B84" s="375" t="s">
        <v>79</v>
      </c>
      <c r="C84" s="378"/>
      <c r="D84" s="359"/>
      <c r="E84" s="392"/>
      <c r="F84" s="263">
        <f t="shared" si="9"/>
        <v>0</v>
      </c>
      <c r="G84" s="402"/>
      <c r="H84" s="249"/>
      <c r="I84" s="410">
        <f t="shared" si="10"/>
        <v>0</v>
      </c>
      <c r="J84" s="31">
        <v>3.2</v>
      </c>
      <c r="K84" s="366">
        <f t="shared" si="11"/>
        <v>0</v>
      </c>
      <c r="L84" s="315" t="s">
        <v>139</v>
      </c>
      <c r="O84" s="336">
        <v>3.04</v>
      </c>
      <c r="P84" s="145">
        <f t="shared" si="12"/>
        <v>3.2</v>
      </c>
      <c r="Q84" s="70">
        <f t="shared" si="13"/>
        <v>0</v>
      </c>
      <c r="R84" s="34">
        <f t="shared" si="18"/>
        <v>0</v>
      </c>
      <c r="S84" s="35">
        <f t="shared" si="14"/>
        <v>0</v>
      </c>
      <c r="U84" s="290">
        <f t="shared" si="15"/>
        <v>0</v>
      </c>
      <c r="V84" s="166">
        <f t="shared" si="16"/>
        <v>0</v>
      </c>
    </row>
    <row r="85" spans="2:22" ht="16.350000000000001" customHeight="1" thickTop="1" thickBot="1" x14ac:dyDescent="0.3">
      <c r="B85" s="375" t="s">
        <v>80</v>
      </c>
      <c r="C85" s="378"/>
      <c r="D85" s="359"/>
      <c r="E85" s="392"/>
      <c r="F85" s="263">
        <f t="shared" si="9"/>
        <v>0</v>
      </c>
      <c r="G85" s="402"/>
      <c r="H85" s="249"/>
      <c r="I85" s="410">
        <f t="shared" si="10"/>
        <v>0</v>
      </c>
      <c r="J85" s="31">
        <v>3.3</v>
      </c>
      <c r="K85" s="366">
        <f t="shared" si="11"/>
        <v>0</v>
      </c>
      <c r="L85" s="315" t="s">
        <v>139</v>
      </c>
      <c r="O85" s="336">
        <v>3.3</v>
      </c>
      <c r="P85" s="145">
        <f t="shared" si="12"/>
        <v>3.3</v>
      </c>
      <c r="Q85" s="70">
        <f t="shared" si="13"/>
        <v>0</v>
      </c>
      <c r="R85" s="34">
        <f t="shared" si="18"/>
        <v>0</v>
      </c>
      <c r="S85" s="35">
        <f t="shared" si="14"/>
        <v>0</v>
      </c>
      <c r="U85" s="290">
        <f t="shared" si="15"/>
        <v>0</v>
      </c>
      <c r="V85" s="166">
        <f t="shared" si="16"/>
        <v>0</v>
      </c>
    </row>
    <row r="86" spans="2:22" ht="16.350000000000001" customHeight="1" thickTop="1" thickBot="1" x14ac:dyDescent="0.3">
      <c r="B86" s="375" t="s">
        <v>81</v>
      </c>
      <c r="C86" s="378"/>
      <c r="D86" s="359"/>
      <c r="E86" s="392"/>
      <c r="F86" s="263">
        <f t="shared" si="9"/>
        <v>0</v>
      </c>
      <c r="G86" s="402"/>
      <c r="H86" s="249"/>
      <c r="I86" s="410">
        <f t="shared" si="10"/>
        <v>0</v>
      </c>
      <c r="J86" s="31">
        <v>3.4</v>
      </c>
      <c r="K86" s="366">
        <f t="shared" si="11"/>
        <v>0</v>
      </c>
      <c r="L86" s="315" t="s">
        <v>139</v>
      </c>
      <c r="O86" s="336">
        <v>3.32</v>
      </c>
      <c r="P86" s="145">
        <f t="shared" si="12"/>
        <v>3.4</v>
      </c>
      <c r="Q86" s="70">
        <f t="shared" si="13"/>
        <v>0</v>
      </c>
      <c r="R86" s="34">
        <f t="shared" si="18"/>
        <v>0</v>
      </c>
      <c r="S86" s="35">
        <f t="shared" si="14"/>
        <v>0</v>
      </c>
      <c r="U86" s="290">
        <f t="shared" si="15"/>
        <v>0</v>
      </c>
      <c r="V86" s="166">
        <f t="shared" si="16"/>
        <v>0</v>
      </c>
    </row>
    <row r="87" spans="2:22" ht="16.350000000000001" customHeight="1" thickTop="1" thickBot="1" x14ac:dyDescent="0.3">
      <c r="B87" s="375" t="s">
        <v>82</v>
      </c>
      <c r="C87" s="378"/>
      <c r="D87" s="359"/>
      <c r="E87" s="392"/>
      <c r="F87" s="263">
        <f t="shared" si="9"/>
        <v>0</v>
      </c>
      <c r="G87" s="402"/>
      <c r="H87" s="249"/>
      <c r="I87" s="410">
        <f t="shared" si="10"/>
        <v>0</v>
      </c>
      <c r="J87" s="31">
        <v>3.6</v>
      </c>
      <c r="K87" s="366">
        <f t="shared" si="11"/>
        <v>0</v>
      </c>
      <c r="L87" s="315" t="s">
        <v>139</v>
      </c>
      <c r="O87" s="336">
        <v>2.95</v>
      </c>
      <c r="P87" s="145">
        <f t="shared" si="12"/>
        <v>3.6</v>
      </c>
      <c r="Q87" s="70">
        <f t="shared" si="13"/>
        <v>0</v>
      </c>
      <c r="R87" s="34">
        <f t="shared" si="18"/>
        <v>0</v>
      </c>
      <c r="S87" s="35">
        <f t="shared" si="14"/>
        <v>0</v>
      </c>
      <c r="U87" s="290">
        <f t="shared" si="15"/>
        <v>0</v>
      </c>
      <c r="V87" s="166">
        <f t="shared" si="16"/>
        <v>0</v>
      </c>
    </row>
    <row r="88" spans="2:22" ht="16.350000000000001" customHeight="1" thickTop="1" thickBot="1" x14ac:dyDescent="0.3">
      <c r="B88" s="375" t="s">
        <v>83</v>
      </c>
      <c r="C88" s="378"/>
      <c r="D88" s="359"/>
      <c r="E88" s="392"/>
      <c r="F88" s="263">
        <f t="shared" si="9"/>
        <v>0</v>
      </c>
      <c r="G88" s="402"/>
      <c r="H88" s="249"/>
      <c r="I88" s="410">
        <f t="shared" si="10"/>
        <v>0</v>
      </c>
      <c r="J88" s="31">
        <v>3.3</v>
      </c>
      <c r="K88" s="366">
        <f t="shared" si="11"/>
        <v>0</v>
      </c>
      <c r="L88" s="315" t="s">
        <v>139</v>
      </c>
      <c r="O88" s="336">
        <v>3.04</v>
      </c>
      <c r="P88" s="145">
        <f t="shared" si="12"/>
        <v>3.3</v>
      </c>
      <c r="Q88" s="70">
        <f t="shared" si="13"/>
        <v>0</v>
      </c>
      <c r="R88" s="34">
        <f t="shared" si="18"/>
        <v>0</v>
      </c>
      <c r="S88" s="35">
        <f t="shared" si="14"/>
        <v>0</v>
      </c>
      <c r="U88" s="290">
        <f t="shared" si="15"/>
        <v>0</v>
      </c>
      <c r="V88" s="166">
        <f t="shared" si="16"/>
        <v>0</v>
      </c>
    </row>
    <row r="89" spans="2:22" ht="16.350000000000001" customHeight="1" thickTop="1" thickBot="1" x14ac:dyDescent="0.3">
      <c r="B89" s="375" t="s">
        <v>84</v>
      </c>
      <c r="C89" s="378"/>
      <c r="D89" s="359"/>
      <c r="E89" s="392"/>
      <c r="F89" s="263">
        <f t="shared" si="9"/>
        <v>0</v>
      </c>
      <c r="G89" s="402"/>
      <c r="H89" s="249"/>
      <c r="I89" s="410">
        <f t="shared" si="10"/>
        <v>0</v>
      </c>
      <c r="J89" s="31">
        <v>3.2</v>
      </c>
      <c r="K89" s="366">
        <f t="shared" si="11"/>
        <v>0</v>
      </c>
      <c r="L89" s="315" t="s">
        <v>139</v>
      </c>
      <c r="O89" s="336">
        <v>3.04</v>
      </c>
      <c r="P89" s="145">
        <f t="shared" si="12"/>
        <v>3.2</v>
      </c>
      <c r="Q89" s="70">
        <f t="shared" si="13"/>
        <v>0</v>
      </c>
      <c r="R89" s="34">
        <f t="shared" si="18"/>
        <v>0</v>
      </c>
      <c r="S89" s="35">
        <f t="shared" si="14"/>
        <v>0</v>
      </c>
      <c r="U89" s="290">
        <f t="shared" si="15"/>
        <v>0</v>
      </c>
      <c r="V89" s="166">
        <f t="shared" si="16"/>
        <v>0</v>
      </c>
    </row>
    <row r="90" spans="2:22" ht="16.350000000000001" customHeight="1" thickTop="1" thickBot="1" x14ac:dyDescent="0.3">
      <c r="B90" s="375" t="s">
        <v>85</v>
      </c>
      <c r="C90" s="378"/>
      <c r="D90" s="359"/>
      <c r="E90" s="392"/>
      <c r="F90" s="263">
        <f t="shared" si="9"/>
        <v>0</v>
      </c>
      <c r="G90" s="402"/>
      <c r="H90" s="249"/>
      <c r="I90" s="410">
        <f t="shared" si="10"/>
        <v>0</v>
      </c>
      <c r="J90" s="31">
        <v>3.1</v>
      </c>
      <c r="K90" s="366">
        <f t="shared" si="11"/>
        <v>0</v>
      </c>
      <c r="L90" s="315" t="s">
        <v>139</v>
      </c>
      <c r="O90" s="336">
        <v>2.94</v>
      </c>
      <c r="P90" s="145">
        <f t="shared" si="12"/>
        <v>3.1</v>
      </c>
      <c r="Q90" s="70">
        <f t="shared" si="13"/>
        <v>0</v>
      </c>
      <c r="R90" s="34">
        <f t="shared" si="18"/>
        <v>0</v>
      </c>
      <c r="S90" s="35">
        <f t="shared" si="14"/>
        <v>0</v>
      </c>
      <c r="U90" s="290">
        <f t="shared" si="15"/>
        <v>0</v>
      </c>
      <c r="V90" s="166">
        <f t="shared" si="16"/>
        <v>0</v>
      </c>
    </row>
    <row r="91" spans="2:22" ht="16.350000000000001" customHeight="1" thickTop="1" thickBot="1" x14ac:dyDescent="0.3">
      <c r="B91" s="375" t="s">
        <v>86</v>
      </c>
      <c r="C91" s="378"/>
      <c r="D91" s="359"/>
      <c r="E91" s="392"/>
      <c r="F91" s="263">
        <f t="shared" si="9"/>
        <v>0</v>
      </c>
      <c r="G91" s="402"/>
      <c r="H91" s="249"/>
      <c r="I91" s="410">
        <f t="shared" si="10"/>
        <v>0</v>
      </c>
      <c r="J91" s="31">
        <v>3.2</v>
      </c>
      <c r="K91" s="366">
        <f t="shared" si="11"/>
        <v>0</v>
      </c>
      <c r="L91" s="315" t="s">
        <v>139</v>
      </c>
      <c r="O91" s="336">
        <v>3.04</v>
      </c>
      <c r="P91" s="145">
        <f t="shared" si="12"/>
        <v>3.2</v>
      </c>
      <c r="Q91" s="70">
        <f t="shared" si="13"/>
        <v>0</v>
      </c>
      <c r="R91" s="34">
        <f t="shared" si="18"/>
        <v>0</v>
      </c>
      <c r="S91" s="35">
        <f t="shared" si="14"/>
        <v>0</v>
      </c>
      <c r="U91" s="290">
        <f t="shared" si="15"/>
        <v>0</v>
      </c>
      <c r="V91" s="166">
        <f t="shared" si="16"/>
        <v>0</v>
      </c>
    </row>
    <row r="92" spans="2:22" ht="16.350000000000001" customHeight="1" thickTop="1" thickBot="1" x14ac:dyDescent="0.3">
      <c r="B92" s="375" t="s">
        <v>91</v>
      </c>
      <c r="C92" s="378"/>
      <c r="D92" s="359"/>
      <c r="E92" s="392"/>
      <c r="F92" s="263">
        <f t="shared" si="9"/>
        <v>0</v>
      </c>
      <c r="G92" s="402"/>
      <c r="H92" s="249"/>
      <c r="I92" s="410">
        <f t="shared" si="10"/>
        <v>0</v>
      </c>
      <c r="J92" s="31">
        <v>3.1</v>
      </c>
      <c r="K92" s="366">
        <f t="shared" si="11"/>
        <v>0</v>
      </c>
      <c r="L92" s="315" t="s">
        <v>139</v>
      </c>
      <c r="O92" s="336"/>
      <c r="P92" s="145">
        <f t="shared" si="12"/>
        <v>3.1</v>
      </c>
      <c r="Q92" s="70">
        <f t="shared" si="13"/>
        <v>0</v>
      </c>
      <c r="R92" s="34">
        <f t="shared" si="18"/>
        <v>0</v>
      </c>
      <c r="S92" s="35">
        <f t="shared" si="14"/>
        <v>0</v>
      </c>
      <c r="U92" s="290">
        <f t="shared" si="15"/>
        <v>0</v>
      </c>
      <c r="V92" s="166">
        <f t="shared" si="16"/>
        <v>0</v>
      </c>
    </row>
    <row r="93" spans="2:22" ht="16.350000000000001" customHeight="1" thickTop="1" thickBot="1" x14ac:dyDescent="0.3">
      <c r="B93" s="375" t="s">
        <v>92</v>
      </c>
      <c r="C93" s="378"/>
      <c r="D93" s="359"/>
      <c r="E93" s="392"/>
      <c r="F93" s="263">
        <f t="shared" si="9"/>
        <v>0</v>
      </c>
      <c r="G93" s="402"/>
      <c r="H93" s="249"/>
      <c r="I93" s="410">
        <f t="shared" si="10"/>
        <v>0</v>
      </c>
      <c r="J93" s="31">
        <v>3.3</v>
      </c>
      <c r="K93" s="366">
        <f t="shared" si="11"/>
        <v>0</v>
      </c>
      <c r="L93" s="315" t="s">
        <v>139</v>
      </c>
      <c r="O93" s="336"/>
      <c r="P93" s="145">
        <f t="shared" si="12"/>
        <v>3.3</v>
      </c>
      <c r="Q93" s="70">
        <f t="shared" si="13"/>
        <v>0</v>
      </c>
      <c r="R93" s="34">
        <f t="shared" si="18"/>
        <v>0</v>
      </c>
      <c r="S93" s="35">
        <f t="shared" si="14"/>
        <v>0</v>
      </c>
      <c r="U93" s="290">
        <f t="shared" si="15"/>
        <v>0</v>
      </c>
      <c r="V93" s="166">
        <f t="shared" si="16"/>
        <v>0</v>
      </c>
    </row>
    <row r="94" spans="2:22" ht="16.350000000000001" customHeight="1" thickTop="1" thickBot="1" x14ac:dyDescent="0.3">
      <c r="B94" s="375" t="s">
        <v>93</v>
      </c>
      <c r="C94" s="378"/>
      <c r="D94" s="359"/>
      <c r="E94" s="392"/>
      <c r="F94" s="263">
        <f t="shared" si="9"/>
        <v>0</v>
      </c>
      <c r="G94" s="402"/>
      <c r="H94" s="249"/>
      <c r="I94" s="410">
        <f t="shared" si="10"/>
        <v>0</v>
      </c>
      <c r="J94" s="31"/>
      <c r="K94" s="366">
        <f t="shared" si="11"/>
        <v>0</v>
      </c>
      <c r="O94" s="336"/>
      <c r="P94" s="145">
        <f t="shared" si="12"/>
        <v>0</v>
      </c>
      <c r="Q94" s="70">
        <f t="shared" si="13"/>
        <v>0</v>
      </c>
      <c r="R94" s="34">
        <f t="shared" si="18"/>
        <v>0</v>
      </c>
      <c r="S94" s="35">
        <f t="shared" si="14"/>
        <v>0</v>
      </c>
      <c r="U94" s="290">
        <f t="shared" si="15"/>
        <v>0</v>
      </c>
      <c r="V94" s="166">
        <f t="shared" si="16"/>
        <v>0</v>
      </c>
    </row>
    <row r="95" spans="2:22" ht="16.350000000000001" customHeight="1" thickTop="1" thickBot="1" x14ac:dyDescent="0.3">
      <c r="B95" s="375" t="s">
        <v>94</v>
      </c>
      <c r="C95" s="378"/>
      <c r="D95" s="359"/>
      <c r="E95" s="392"/>
      <c r="F95" s="263">
        <f t="shared" si="9"/>
        <v>0</v>
      </c>
      <c r="G95" s="402"/>
      <c r="H95" s="249"/>
      <c r="I95" s="410">
        <f t="shared" si="10"/>
        <v>0</v>
      </c>
      <c r="J95" s="31"/>
      <c r="K95" s="366">
        <f t="shared" si="11"/>
        <v>0</v>
      </c>
      <c r="O95" s="336"/>
      <c r="P95" s="145">
        <f t="shared" si="12"/>
        <v>0</v>
      </c>
      <c r="Q95" s="70">
        <f t="shared" si="13"/>
        <v>0</v>
      </c>
      <c r="R95" s="34">
        <f t="shared" si="18"/>
        <v>0</v>
      </c>
      <c r="S95" s="35">
        <f t="shared" si="14"/>
        <v>0</v>
      </c>
      <c r="U95" s="290">
        <f t="shared" si="15"/>
        <v>0</v>
      </c>
      <c r="V95" s="166">
        <f t="shared" si="16"/>
        <v>0</v>
      </c>
    </row>
    <row r="96" spans="2:22" ht="16.350000000000001" customHeight="1" thickTop="1" thickBot="1" x14ac:dyDescent="0.3">
      <c r="B96" s="375" t="s">
        <v>95</v>
      </c>
      <c r="C96" s="378"/>
      <c r="D96" s="359"/>
      <c r="E96" s="392"/>
      <c r="F96" s="263">
        <f t="shared" si="9"/>
        <v>0</v>
      </c>
      <c r="G96" s="402"/>
      <c r="H96" s="249"/>
      <c r="I96" s="410">
        <f t="shared" si="10"/>
        <v>0</v>
      </c>
      <c r="J96" s="31">
        <v>0.2</v>
      </c>
      <c r="K96" s="366">
        <f t="shared" si="11"/>
        <v>0</v>
      </c>
      <c r="L96" s="315" t="s">
        <v>139</v>
      </c>
      <c r="O96" s="340">
        <v>8.8999999999999996E-2</v>
      </c>
      <c r="P96" s="145">
        <f t="shared" si="12"/>
        <v>0.2</v>
      </c>
      <c r="Q96" s="70">
        <f t="shared" si="13"/>
        <v>0</v>
      </c>
      <c r="R96" s="34">
        <f t="shared" si="18"/>
        <v>0</v>
      </c>
      <c r="S96" s="35">
        <f t="shared" si="14"/>
        <v>0</v>
      </c>
      <c r="U96" s="290">
        <f t="shared" si="15"/>
        <v>0</v>
      </c>
      <c r="V96" s="166">
        <f t="shared" si="16"/>
        <v>0</v>
      </c>
    </row>
    <row r="97" spans="1:22" ht="16.350000000000001" customHeight="1" thickTop="1" thickBot="1" x14ac:dyDescent="0.3">
      <c r="B97" s="375" t="s">
        <v>96</v>
      </c>
      <c r="C97" s="378"/>
      <c r="D97" s="359"/>
      <c r="E97" s="392"/>
      <c r="F97" s="263">
        <f t="shared" si="9"/>
        <v>0</v>
      </c>
      <c r="G97" s="402"/>
      <c r="H97" s="249"/>
      <c r="I97" s="410">
        <f t="shared" si="10"/>
        <v>0</v>
      </c>
      <c r="J97" s="31">
        <v>0.5</v>
      </c>
      <c r="K97" s="366">
        <f t="shared" si="11"/>
        <v>0</v>
      </c>
      <c r="L97" s="315" t="s">
        <v>139</v>
      </c>
      <c r="O97" s="336">
        <v>0.17</v>
      </c>
      <c r="P97" s="145">
        <f t="shared" si="12"/>
        <v>0.5</v>
      </c>
      <c r="Q97" s="70">
        <f t="shared" si="13"/>
        <v>0</v>
      </c>
      <c r="R97" s="34">
        <f t="shared" si="18"/>
        <v>0</v>
      </c>
      <c r="S97" s="35">
        <f t="shared" si="14"/>
        <v>0</v>
      </c>
      <c r="U97" s="290">
        <f t="shared" si="15"/>
        <v>0</v>
      </c>
      <c r="V97" s="166">
        <f t="shared" si="16"/>
        <v>0</v>
      </c>
    </row>
    <row r="98" spans="1:22" ht="16.350000000000001" customHeight="1" thickTop="1" thickBot="1" x14ac:dyDescent="0.3">
      <c r="B98" s="375" t="s">
        <v>97</v>
      </c>
      <c r="C98" s="378"/>
      <c r="D98" s="359"/>
      <c r="E98" s="392"/>
      <c r="F98" s="263">
        <f t="shared" si="9"/>
        <v>0</v>
      </c>
      <c r="G98" s="402"/>
      <c r="H98" s="249"/>
      <c r="I98" s="410">
        <f t="shared" si="10"/>
        <v>0</v>
      </c>
      <c r="J98" s="31">
        <v>0.1</v>
      </c>
      <c r="K98" s="366">
        <f t="shared" si="11"/>
        <v>0</v>
      </c>
      <c r="L98" s="315" t="s">
        <v>139</v>
      </c>
      <c r="O98" s="336">
        <v>0.04</v>
      </c>
      <c r="P98" s="145">
        <f t="shared" si="12"/>
        <v>0.1</v>
      </c>
      <c r="Q98" s="70">
        <f t="shared" si="13"/>
        <v>0</v>
      </c>
      <c r="R98" s="34">
        <f t="shared" si="18"/>
        <v>0</v>
      </c>
      <c r="S98" s="35">
        <f t="shared" si="14"/>
        <v>0</v>
      </c>
      <c r="U98" s="290">
        <f t="shared" si="15"/>
        <v>0</v>
      </c>
      <c r="V98" s="166">
        <f t="shared" si="16"/>
        <v>0</v>
      </c>
    </row>
    <row r="99" spans="1:22" ht="16.350000000000001" customHeight="1" thickTop="1" thickBot="1" x14ac:dyDescent="0.3">
      <c r="B99" s="375" t="s">
        <v>98</v>
      </c>
      <c r="C99" s="378"/>
      <c r="D99" s="359"/>
      <c r="E99" s="392"/>
      <c r="F99" s="263">
        <f t="shared" si="9"/>
        <v>0</v>
      </c>
      <c r="G99" s="402"/>
      <c r="H99" s="249"/>
      <c r="I99" s="410">
        <f t="shared" si="10"/>
        <v>0</v>
      </c>
      <c r="J99" s="31"/>
      <c r="K99" s="366">
        <f t="shared" si="11"/>
        <v>0</v>
      </c>
      <c r="O99" s="336"/>
      <c r="P99" s="145">
        <f t="shared" si="12"/>
        <v>0</v>
      </c>
      <c r="Q99" s="70">
        <f t="shared" si="13"/>
        <v>0</v>
      </c>
      <c r="R99" s="34">
        <f t="shared" si="18"/>
        <v>0</v>
      </c>
      <c r="S99" s="35">
        <f t="shared" si="14"/>
        <v>0</v>
      </c>
      <c r="U99" s="290">
        <f t="shared" si="15"/>
        <v>0</v>
      </c>
      <c r="V99" s="166">
        <f t="shared" si="16"/>
        <v>0</v>
      </c>
    </row>
    <row r="100" spans="1:22" ht="16.350000000000001" customHeight="1" thickTop="1" thickBot="1" x14ac:dyDescent="0.3">
      <c r="B100" s="375" t="s">
        <v>99</v>
      </c>
      <c r="C100" s="381"/>
      <c r="D100" s="359"/>
      <c r="E100" s="394"/>
      <c r="F100" s="263">
        <f t="shared" si="9"/>
        <v>0</v>
      </c>
      <c r="G100" s="402"/>
      <c r="H100" s="249"/>
      <c r="I100" s="410">
        <f t="shared" si="10"/>
        <v>0</v>
      </c>
      <c r="J100" s="31"/>
      <c r="K100" s="366">
        <f t="shared" si="11"/>
        <v>0</v>
      </c>
      <c r="O100" s="336"/>
      <c r="P100" s="145">
        <f t="shared" si="12"/>
        <v>0</v>
      </c>
      <c r="Q100" s="70">
        <f t="shared" si="13"/>
        <v>0</v>
      </c>
      <c r="R100" s="34">
        <f t="shared" si="18"/>
        <v>0</v>
      </c>
      <c r="S100" s="35">
        <f t="shared" si="14"/>
        <v>0</v>
      </c>
      <c r="U100" s="290">
        <f t="shared" si="15"/>
        <v>0</v>
      </c>
      <c r="V100" s="166">
        <f t="shared" si="16"/>
        <v>0</v>
      </c>
    </row>
    <row r="101" spans="1:22" ht="16.350000000000001" customHeight="1" thickTop="1" thickBot="1" x14ac:dyDescent="0.3">
      <c r="B101" s="375" t="s">
        <v>100</v>
      </c>
      <c r="C101" s="382"/>
      <c r="D101" s="361"/>
      <c r="E101" s="393"/>
      <c r="F101" s="264">
        <f t="shared" si="9"/>
        <v>0</v>
      </c>
      <c r="G101" s="401"/>
      <c r="H101" s="249"/>
      <c r="I101" s="410">
        <f t="shared" si="10"/>
        <v>0</v>
      </c>
      <c r="J101" s="31"/>
      <c r="K101" s="367">
        <f t="shared" si="11"/>
        <v>0</v>
      </c>
      <c r="O101" s="336"/>
      <c r="P101" s="145">
        <f t="shared" si="12"/>
        <v>0</v>
      </c>
      <c r="Q101" s="70">
        <f t="shared" si="13"/>
        <v>0</v>
      </c>
      <c r="R101" s="47">
        <f t="shared" si="18"/>
        <v>0</v>
      </c>
      <c r="S101" s="48">
        <f t="shared" si="14"/>
        <v>0</v>
      </c>
      <c r="U101" s="290">
        <f t="shared" si="15"/>
        <v>0</v>
      </c>
      <c r="V101" s="166">
        <f t="shared" si="16"/>
        <v>0</v>
      </c>
    </row>
    <row r="102" spans="1:22" ht="5.0999999999999996" customHeight="1" thickBot="1" x14ac:dyDescent="0.3">
      <c r="B102" s="265"/>
      <c r="C102" s="235"/>
      <c r="D102" s="260"/>
      <c r="E102" s="260"/>
      <c r="F102" s="260"/>
      <c r="G102" s="260"/>
      <c r="H102" s="260"/>
      <c r="I102" s="266"/>
      <c r="J102" s="76"/>
      <c r="K102" s="53"/>
      <c r="L102" s="319"/>
      <c r="M102" s="127"/>
      <c r="N102" s="127"/>
      <c r="O102" s="337"/>
      <c r="P102" s="142"/>
      <c r="Q102" s="143"/>
      <c r="R102" s="58"/>
      <c r="S102" s="58"/>
      <c r="U102" s="291"/>
      <c r="V102" s="167"/>
    </row>
    <row r="103" spans="1:22" ht="16.350000000000001" customHeight="1" thickTop="1" thickBot="1" x14ac:dyDescent="0.3">
      <c r="B103" s="267"/>
      <c r="C103" s="235"/>
      <c r="D103" s="268">
        <f>SUM(D61:D101)</f>
        <v>0</v>
      </c>
      <c r="E103" s="260"/>
      <c r="F103" s="268"/>
      <c r="G103" s="268">
        <f>SUM(G61:G101)</f>
        <v>0</v>
      </c>
      <c r="H103" s="260"/>
      <c r="I103" s="260"/>
      <c r="J103" s="53" t="s">
        <v>125</v>
      </c>
      <c r="K103" s="364">
        <f>SUM(K61:K101)</f>
        <v>0</v>
      </c>
      <c r="L103" s="319"/>
      <c r="M103" s="127"/>
      <c r="N103" s="127"/>
      <c r="O103" s="337"/>
      <c r="P103" s="53" t="s">
        <v>3</v>
      </c>
      <c r="Q103" s="61">
        <f>SUM(Q61:Q101)</f>
        <v>0</v>
      </c>
      <c r="R103" s="81">
        <f>SUM(R61:R101)</f>
        <v>0</v>
      </c>
      <c r="S103" s="61">
        <f>SUM(S61:S101)</f>
        <v>0</v>
      </c>
      <c r="U103" s="291" t="s">
        <v>157</v>
      </c>
      <c r="V103" s="168">
        <f>SUM(V61:V101)</f>
        <v>0</v>
      </c>
    </row>
    <row r="104" spans="1:22" ht="16.350000000000001" customHeight="1" x14ac:dyDescent="0.25">
      <c r="B104" s="267"/>
      <c r="C104" s="235"/>
      <c r="D104" s="268"/>
      <c r="E104" s="260"/>
      <c r="F104" s="268"/>
      <c r="G104" s="268"/>
      <c r="H104" s="260"/>
      <c r="I104" s="260"/>
      <c r="J104" s="53"/>
      <c r="K104" s="53"/>
      <c r="L104" s="319"/>
      <c r="M104" s="127"/>
      <c r="N104" s="127"/>
      <c r="O104" s="337"/>
      <c r="P104" s="53"/>
      <c r="Q104" s="76"/>
      <c r="R104" s="76"/>
      <c r="S104" s="76"/>
      <c r="U104" s="291"/>
      <c r="V104" s="169"/>
    </row>
    <row r="105" spans="1:22" ht="7.5" customHeight="1" x14ac:dyDescent="0.25">
      <c r="B105" s="267"/>
      <c r="C105" s="235"/>
      <c r="D105" s="268"/>
      <c r="E105" s="260"/>
      <c r="F105" s="268"/>
      <c r="G105" s="268"/>
      <c r="H105" s="260"/>
      <c r="I105" s="260"/>
      <c r="J105" s="53"/>
      <c r="K105" s="53"/>
      <c r="L105" s="319"/>
      <c r="M105" s="127"/>
      <c r="N105" s="127"/>
      <c r="O105" s="337"/>
      <c r="P105" s="53"/>
      <c r="Q105" s="53"/>
      <c r="R105" s="53"/>
      <c r="S105" s="53"/>
      <c r="U105" s="291"/>
      <c r="V105" s="169"/>
    </row>
    <row r="106" spans="1:22" ht="46.5" customHeight="1" x14ac:dyDescent="0.25">
      <c r="B106" s="267"/>
      <c r="C106" s="235"/>
      <c r="D106" s="268"/>
      <c r="E106" s="260"/>
      <c r="F106" s="268"/>
      <c r="G106" s="268"/>
      <c r="H106" s="260"/>
      <c r="I106" s="260"/>
      <c r="J106" s="53"/>
      <c r="K106" s="53"/>
      <c r="L106" s="319"/>
      <c r="M106" s="127"/>
      <c r="N106" s="127"/>
      <c r="O106" s="337"/>
      <c r="P106" s="53"/>
      <c r="Q106" s="53"/>
      <c r="R106" s="53"/>
      <c r="S106" s="53"/>
      <c r="U106" s="291"/>
      <c r="V106" s="169"/>
    </row>
    <row r="107" spans="1:22" ht="17.25" customHeight="1" thickBot="1" x14ac:dyDescent="0.3">
      <c r="B107" s="269"/>
      <c r="C107" s="236" t="s">
        <v>124</v>
      </c>
      <c r="D107" s="270"/>
      <c r="E107" s="271"/>
      <c r="F107" s="271"/>
      <c r="G107" s="271"/>
      <c r="H107" s="260"/>
      <c r="I107" s="271"/>
      <c r="J107" s="54"/>
      <c r="K107" s="54"/>
      <c r="L107" s="319"/>
      <c r="M107" s="127"/>
      <c r="N107" s="127"/>
      <c r="O107" s="327" t="s">
        <v>124</v>
      </c>
      <c r="P107" s="135"/>
      <c r="Q107" s="135"/>
      <c r="R107" s="54"/>
      <c r="S107" s="54"/>
      <c r="U107" s="291"/>
      <c r="V107" s="167"/>
    </row>
    <row r="108" spans="1:22" s="63" customFormat="1" ht="16.350000000000001" customHeight="1" thickTop="1" thickBot="1" x14ac:dyDescent="0.3">
      <c r="A108" s="16"/>
      <c r="B108" s="450" t="s">
        <v>0</v>
      </c>
      <c r="C108" s="451" t="s">
        <v>2</v>
      </c>
      <c r="D108" s="452" t="s">
        <v>1</v>
      </c>
      <c r="E108" s="452" t="s">
        <v>15</v>
      </c>
      <c r="F108" s="451" t="s">
        <v>14</v>
      </c>
      <c r="G108" s="426" t="s">
        <v>88</v>
      </c>
      <c r="H108" s="248"/>
      <c r="I108" s="453" t="s">
        <v>13</v>
      </c>
      <c r="J108" s="452" t="s">
        <v>141</v>
      </c>
      <c r="K108" s="426" t="s">
        <v>142</v>
      </c>
      <c r="L108" s="334"/>
      <c r="O108" s="454" t="s">
        <v>16</v>
      </c>
      <c r="P108" s="452" t="s">
        <v>17</v>
      </c>
      <c r="Q108" s="456" t="s">
        <v>9</v>
      </c>
      <c r="R108" s="451" t="s">
        <v>11</v>
      </c>
      <c r="S108" s="453" t="s">
        <v>12</v>
      </c>
      <c r="U108" s="416" t="s">
        <v>155</v>
      </c>
      <c r="V108" s="417" t="s">
        <v>156</v>
      </c>
    </row>
    <row r="109" spans="1:22" s="63" customFormat="1" ht="16.350000000000001" customHeight="1" thickTop="1" thickBot="1" x14ac:dyDescent="0.3">
      <c r="A109" s="16"/>
      <c r="B109" s="421"/>
      <c r="C109" s="423"/>
      <c r="D109" s="427"/>
      <c r="E109" s="427"/>
      <c r="F109" s="423"/>
      <c r="G109" s="427"/>
      <c r="H109" s="248"/>
      <c r="I109" s="439"/>
      <c r="J109" s="427"/>
      <c r="K109" s="427"/>
      <c r="L109" s="334"/>
      <c r="O109" s="455"/>
      <c r="P109" s="427"/>
      <c r="Q109" s="431"/>
      <c r="R109" s="423"/>
      <c r="S109" s="439"/>
      <c r="U109" s="416"/>
      <c r="V109" s="417"/>
    </row>
    <row r="110" spans="1:22" ht="16.350000000000001" customHeight="1" thickTop="1" thickBot="1" x14ac:dyDescent="0.3">
      <c r="A110" s="139"/>
      <c r="B110" s="385" t="s">
        <v>101</v>
      </c>
      <c r="C110" s="378"/>
      <c r="D110" s="362"/>
      <c r="E110" s="392"/>
      <c r="F110" s="272">
        <f>D110+E110</f>
        <v>0</v>
      </c>
      <c r="G110" s="403"/>
      <c r="H110" s="249"/>
      <c r="I110" s="410">
        <f>D110+E110-G110</f>
        <v>0</v>
      </c>
      <c r="J110" s="31">
        <v>1.2</v>
      </c>
      <c r="K110" s="365">
        <f>I110*J110</f>
        <v>0</v>
      </c>
      <c r="L110" s="315" t="s">
        <v>139</v>
      </c>
      <c r="O110" s="341">
        <v>0.73</v>
      </c>
      <c r="P110" s="144">
        <f>J110</f>
        <v>1.2</v>
      </c>
      <c r="Q110" s="70">
        <f>I110*J110</f>
        <v>0</v>
      </c>
      <c r="R110" s="34">
        <f>(P110-O110)*I110</f>
        <v>0</v>
      </c>
      <c r="S110" s="35">
        <f>R110*0.8</f>
        <v>0</v>
      </c>
      <c r="U110" s="290">
        <f>G110</f>
        <v>0</v>
      </c>
      <c r="V110" s="166">
        <f>U110*O110</f>
        <v>0</v>
      </c>
    </row>
    <row r="111" spans="1:22" ht="16.350000000000001" customHeight="1" thickTop="1" thickBot="1" x14ac:dyDescent="0.3">
      <c r="A111" s="139"/>
      <c r="B111" s="385" t="s">
        <v>102</v>
      </c>
      <c r="C111" s="378"/>
      <c r="D111" s="362"/>
      <c r="E111" s="392"/>
      <c r="F111" s="272">
        <f t="shared" ref="F111:F135" si="19">D111+E111</f>
        <v>0</v>
      </c>
      <c r="G111" s="400"/>
      <c r="H111" s="249"/>
      <c r="I111" s="410">
        <f t="shared" ref="I111:I135" si="20">D111+E111-G111</f>
        <v>0</v>
      </c>
      <c r="J111" s="31">
        <v>0.6</v>
      </c>
      <c r="K111" s="366">
        <f t="shared" ref="K111:K135" si="21">I111*J111</f>
        <v>0</v>
      </c>
      <c r="L111" s="315" t="s">
        <v>139</v>
      </c>
      <c r="O111" s="342">
        <v>0.28999999999999998</v>
      </c>
      <c r="P111" s="145">
        <f t="shared" ref="P111:P135" si="22">J111</f>
        <v>0.6</v>
      </c>
      <c r="Q111" s="70">
        <f t="shared" ref="Q111:Q135" si="23">I111*J111</f>
        <v>0</v>
      </c>
      <c r="R111" s="34">
        <f>(P111-O111)*I111</f>
        <v>0</v>
      </c>
      <c r="S111" s="35">
        <f t="shared" ref="S111:S135" si="24">R111*0.8</f>
        <v>0</v>
      </c>
      <c r="U111" s="290">
        <f t="shared" ref="U111:U136" si="25">G111</f>
        <v>0</v>
      </c>
      <c r="V111" s="166">
        <f t="shared" ref="V111:V136" si="26">U111*O111</f>
        <v>0</v>
      </c>
    </row>
    <row r="112" spans="1:22" ht="16.350000000000001" customHeight="1" thickTop="1" thickBot="1" x14ac:dyDescent="0.3">
      <c r="A112" s="139"/>
      <c r="B112" s="385" t="s">
        <v>103</v>
      </c>
      <c r="C112" s="378"/>
      <c r="D112" s="362"/>
      <c r="E112" s="392"/>
      <c r="F112" s="272">
        <f t="shared" si="19"/>
        <v>0</v>
      </c>
      <c r="G112" s="400"/>
      <c r="H112" s="249"/>
      <c r="I112" s="410">
        <f t="shared" si="20"/>
        <v>0</v>
      </c>
      <c r="J112" s="31">
        <v>0.6</v>
      </c>
      <c r="K112" s="366">
        <f t="shared" si="21"/>
        <v>0</v>
      </c>
      <c r="L112" s="315" t="s">
        <v>139</v>
      </c>
      <c r="O112" s="342">
        <v>0.28000000000000003</v>
      </c>
      <c r="P112" s="145">
        <f t="shared" si="22"/>
        <v>0.6</v>
      </c>
      <c r="Q112" s="70">
        <f t="shared" si="23"/>
        <v>0</v>
      </c>
      <c r="R112" s="34">
        <f t="shared" ref="R112:R135" si="27">(P112-O112)*I112</f>
        <v>0</v>
      </c>
      <c r="S112" s="35">
        <f t="shared" si="24"/>
        <v>0</v>
      </c>
      <c r="U112" s="290">
        <f t="shared" si="25"/>
        <v>0</v>
      </c>
      <c r="V112" s="166">
        <f t="shared" si="26"/>
        <v>0</v>
      </c>
    </row>
    <row r="113" spans="1:22" ht="16.350000000000001" customHeight="1" thickTop="1" thickBot="1" x14ac:dyDescent="0.3">
      <c r="A113" s="139"/>
      <c r="B113" s="385" t="s">
        <v>104</v>
      </c>
      <c r="C113" s="378"/>
      <c r="D113" s="362"/>
      <c r="E113" s="392"/>
      <c r="F113" s="272">
        <f t="shared" si="19"/>
        <v>0</v>
      </c>
      <c r="G113" s="400"/>
      <c r="H113" s="249"/>
      <c r="I113" s="410">
        <f t="shared" si="20"/>
        <v>0</v>
      </c>
      <c r="J113" s="31">
        <v>1.5</v>
      </c>
      <c r="K113" s="366">
        <f t="shared" si="21"/>
        <v>0</v>
      </c>
      <c r="L113" s="315" t="s">
        <v>139</v>
      </c>
      <c r="O113" s="342">
        <v>0.9</v>
      </c>
      <c r="P113" s="145">
        <f t="shared" si="22"/>
        <v>1.5</v>
      </c>
      <c r="Q113" s="70">
        <f t="shared" si="23"/>
        <v>0</v>
      </c>
      <c r="R113" s="34">
        <f t="shared" si="27"/>
        <v>0</v>
      </c>
      <c r="S113" s="35">
        <f t="shared" si="24"/>
        <v>0</v>
      </c>
      <c r="U113" s="290">
        <f t="shared" si="25"/>
        <v>0</v>
      </c>
      <c r="V113" s="166">
        <f t="shared" si="26"/>
        <v>0</v>
      </c>
    </row>
    <row r="114" spans="1:22" ht="16.350000000000001" customHeight="1" thickTop="1" thickBot="1" x14ac:dyDescent="0.3">
      <c r="A114" s="139"/>
      <c r="B114" s="385" t="s">
        <v>105</v>
      </c>
      <c r="C114" s="378"/>
      <c r="D114" s="362"/>
      <c r="E114" s="392"/>
      <c r="F114" s="272">
        <f t="shared" si="19"/>
        <v>0</v>
      </c>
      <c r="G114" s="400"/>
      <c r="H114" s="249"/>
      <c r="I114" s="410">
        <f t="shared" si="20"/>
        <v>0</v>
      </c>
      <c r="J114" s="31">
        <v>0.6</v>
      </c>
      <c r="K114" s="366">
        <f t="shared" si="21"/>
        <v>0</v>
      </c>
      <c r="L114" s="315" t="s">
        <v>139</v>
      </c>
      <c r="O114" s="342">
        <v>0.32</v>
      </c>
      <c r="P114" s="145">
        <f t="shared" si="22"/>
        <v>0.6</v>
      </c>
      <c r="Q114" s="70">
        <f t="shared" si="23"/>
        <v>0</v>
      </c>
      <c r="R114" s="34">
        <f t="shared" si="27"/>
        <v>0</v>
      </c>
      <c r="S114" s="35">
        <f t="shared" si="24"/>
        <v>0</v>
      </c>
      <c r="U114" s="290">
        <f t="shared" si="25"/>
        <v>0</v>
      </c>
      <c r="V114" s="166">
        <f t="shared" si="26"/>
        <v>0</v>
      </c>
    </row>
    <row r="115" spans="1:22" ht="16.350000000000001" customHeight="1" thickTop="1" thickBot="1" x14ac:dyDescent="0.3">
      <c r="A115" s="139"/>
      <c r="B115" s="385" t="s">
        <v>106</v>
      </c>
      <c r="C115" s="378"/>
      <c r="D115" s="362"/>
      <c r="E115" s="392"/>
      <c r="F115" s="272">
        <f t="shared" si="19"/>
        <v>0</v>
      </c>
      <c r="G115" s="400"/>
      <c r="H115" s="249"/>
      <c r="I115" s="410">
        <f t="shared" si="20"/>
        <v>0</v>
      </c>
      <c r="J115" s="31">
        <v>0.6</v>
      </c>
      <c r="K115" s="366">
        <f t="shared" si="21"/>
        <v>0</v>
      </c>
      <c r="L115" s="315" t="s">
        <v>139</v>
      </c>
      <c r="O115" s="342">
        <v>0.26</v>
      </c>
      <c r="P115" s="145">
        <f t="shared" si="22"/>
        <v>0.6</v>
      </c>
      <c r="Q115" s="70">
        <f t="shared" si="23"/>
        <v>0</v>
      </c>
      <c r="R115" s="34">
        <f t="shared" si="27"/>
        <v>0</v>
      </c>
      <c r="S115" s="35">
        <f t="shared" si="24"/>
        <v>0</v>
      </c>
      <c r="U115" s="290">
        <f t="shared" si="25"/>
        <v>0</v>
      </c>
      <c r="V115" s="166">
        <f t="shared" si="26"/>
        <v>0</v>
      </c>
    </row>
    <row r="116" spans="1:22" ht="16.350000000000001" customHeight="1" thickTop="1" thickBot="1" x14ac:dyDescent="0.3">
      <c r="A116" s="139"/>
      <c r="B116" s="385" t="s">
        <v>107</v>
      </c>
      <c r="C116" s="378"/>
      <c r="D116" s="362"/>
      <c r="E116" s="392"/>
      <c r="F116" s="272">
        <f t="shared" si="19"/>
        <v>0</v>
      </c>
      <c r="G116" s="400"/>
      <c r="H116" s="249"/>
      <c r="I116" s="410">
        <f t="shared" si="20"/>
        <v>0</v>
      </c>
      <c r="J116" s="31">
        <v>0.6</v>
      </c>
      <c r="K116" s="366">
        <f t="shared" si="21"/>
        <v>0</v>
      </c>
      <c r="L116" s="315" t="s">
        <v>139</v>
      </c>
      <c r="O116" s="342">
        <v>0.4</v>
      </c>
      <c r="P116" s="145">
        <f t="shared" si="22"/>
        <v>0.6</v>
      </c>
      <c r="Q116" s="70">
        <f t="shared" si="23"/>
        <v>0</v>
      </c>
      <c r="R116" s="34">
        <f t="shared" si="27"/>
        <v>0</v>
      </c>
      <c r="S116" s="35">
        <f t="shared" si="24"/>
        <v>0</v>
      </c>
      <c r="U116" s="290">
        <f t="shared" si="25"/>
        <v>0</v>
      </c>
      <c r="V116" s="166">
        <f t="shared" si="26"/>
        <v>0</v>
      </c>
    </row>
    <row r="117" spans="1:22" ht="16.350000000000001" customHeight="1" thickTop="1" thickBot="1" x14ac:dyDescent="0.3">
      <c r="A117" s="139"/>
      <c r="B117" s="385" t="s">
        <v>108</v>
      </c>
      <c r="C117" s="378"/>
      <c r="D117" s="362"/>
      <c r="E117" s="392"/>
      <c r="F117" s="272">
        <f t="shared" si="19"/>
        <v>0</v>
      </c>
      <c r="G117" s="400"/>
      <c r="H117" s="249"/>
      <c r="I117" s="410">
        <f t="shared" si="20"/>
        <v>0</v>
      </c>
      <c r="J117" s="31"/>
      <c r="K117" s="366">
        <f t="shared" si="21"/>
        <v>0</v>
      </c>
      <c r="L117" s="315" t="s">
        <v>139</v>
      </c>
      <c r="O117" s="342"/>
      <c r="P117" s="145">
        <f t="shared" si="22"/>
        <v>0</v>
      </c>
      <c r="Q117" s="70">
        <f t="shared" si="23"/>
        <v>0</v>
      </c>
      <c r="R117" s="34">
        <f t="shared" si="27"/>
        <v>0</v>
      </c>
      <c r="S117" s="35">
        <f t="shared" si="24"/>
        <v>0</v>
      </c>
      <c r="U117" s="290">
        <f t="shared" si="25"/>
        <v>0</v>
      </c>
      <c r="V117" s="166">
        <f t="shared" si="26"/>
        <v>0</v>
      </c>
    </row>
    <row r="118" spans="1:22" ht="16.350000000000001" customHeight="1" thickTop="1" thickBot="1" x14ac:dyDescent="0.3">
      <c r="A118" s="139"/>
      <c r="B118" s="385" t="s">
        <v>109</v>
      </c>
      <c r="C118" s="378"/>
      <c r="D118" s="362"/>
      <c r="E118" s="392"/>
      <c r="F118" s="272">
        <f t="shared" si="19"/>
        <v>0</v>
      </c>
      <c r="G118" s="400"/>
      <c r="H118" s="249"/>
      <c r="I118" s="410">
        <f t="shared" si="20"/>
        <v>0</v>
      </c>
      <c r="J118" s="31">
        <v>0.6</v>
      </c>
      <c r="K118" s="366">
        <f t="shared" si="21"/>
        <v>0</v>
      </c>
      <c r="L118" s="315" t="s">
        <v>139</v>
      </c>
      <c r="O118" s="342">
        <v>0.33</v>
      </c>
      <c r="P118" s="145">
        <f t="shared" si="22"/>
        <v>0.6</v>
      </c>
      <c r="Q118" s="70">
        <f t="shared" si="23"/>
        <v>0</v>
      </c>
      <c r="R118" s="34">
        <f t="shared" si="27"/>
        <v>0</v>
      </c>
      <c r="S118" s="35">
        <f t="shared" si="24"/>
        <v>0</v>
      </c>
      <c r="U118" s="290">
        <f t="shared" si="25"/>
        <v>0</v>
      </c>
      <c r="V118" s="166">
        <f t="shared" si="26"/>
        <v>0</v>
      </c>
    </row>
    <row r="119" spans="1:22" ht="16.350000000000001" customHeight="1" thickTop="1" thickBot="1" x14ac:dyDescent="0.3">
      <c r="A119" s="139"/>
      <c r="B119" s="385" t="s">
        <v>110</v>
      </c>
      <c r="C119" s="378"/>
      <c r="D119" s="362"/>
      <c r="E119" s="392"/>
      <c r="F119" s="272">
        <f t="shared" si="19"/>
        <v>0</v>
      </c>
      <c r="G119" s="400"/>
      <c r="H119" s="249"/>
      <c r="I119" s="410">
        <f t="shared" si="20"/>
        <v>0</v>
      </c>
      <c r="J119" s="31">
        <v>0.3</v>
      </c>
      <c r="K119" s="366">
        <f t="shared" si="21"/>
        <v>0</v>
      </c>
      <c r="L119" s="315" t="s">
        <v>139</v>
      </c>
      <c r="O119" s="342">
        <v>0.1</v>
      </c>
      <c r="P119" s="145">
        <f t="shared" si="22"/>
        <v>0.3</v>
      </c>
      <c r="Q119" s="70">
        <f t="shared" si="23"/>
        <v>0</v>
      </c>
      <c r="R119" s="34">
        <f t="shared" si="27"/>
        <v>0</v>
      </c>
      <c r="S119" s="35">
        <f t="shared" si="24"/>
        <v>0</v>
      </c>
      <c r="U119" s="290">
        <f t="shared" si="25"/>
        <v>0</v>
      </c>
      <c r="V119" s="166">
        <f t="shared" si="26"/>
        <v>0</v>
      </c>
    </row>
    <row r="120" spans="1:22" ht="16.350000000000001" customHeight="1" thickTop="1" thickBot="1" x14ac:dyDescent="0.3">
      <c r="A120" s="139"/>
      <c r="B120" s="385" t="s">
        <v>111</v>
      </c>
      <c r="C120" s="378"/>
      <c r="D120" s="362"/>
      <c r="E120" s="392"/>
      <c r="F120" s="272">
        <f t="shared" si="19"/>
        <v>0</v>
      </c>
      <c r="G120" s="400"/>
      <c r="H120" s="249"/>
      <c r="I120" s="410">
        <f t="shared" si="20"/>
        <v>0</v>
      </c>
      <c r="J120" s="31">
        <v>0.8</v>
      </c>
      <c r="K120" s="366">
        <f t="shared" si="21"/>
        <v>0</v>
      </c>
      <c r="L120" s="315" t="s">
        <v>139</v>
      </c>
      <c r="O120" s="342">
        <v>0.5</v>
      </c>
      <c r="P120" s="145">
        <f t="shared" si="22"/>
        <v>0.8</v>
      </c>
      <c r="Q120" s="70">
        <f t="shared" si="23"/>
        <v>0</v>
      </c>
      <c r="R120" s="34">
        <f t="shared" si="27"/>
        <v>0</v>
      </c>
      <c r="S120" s="35">
        <f t="shared" si="24"/>
        <v>0</v>
      </c>
      <c r="U120" s="290">
        <f t="shared" si="25"/>
        <v>0</v>
      </c>
      <c r="V120" s="166">
        <f t="shared" si="26"/>
        <v>0</v>
      </c>
    </row>
    <row r="121" spans="1:22" ht="16.350000000000001" customHeight="1" thickTop="1" thickBot="1" x14ac:dyDescent="0.3">
      <c r="A121" s="139"/>
      <c r="B121" s="385" t="s">
        <v>112</v>
      </c>
      <c r="C121" s="378"/>
      <c r="D121" s="362"/>
      <c r="E121" s="392"/>
      <c r="F121" s="272">
        <f t="shared" si="19"/>
        <v>0</v>
      </c>
      <c r="G121" s="400"/>
      <c r="H121" s="249"/>
      <c r="I121" s="410">
        <f t="shared" si="20"/>
        <v>0</v>
      </c>
      <c r="J121" s="31">
        <v>2.6</v>
      </c>
      <c r="K121" s="366">
        <f t="shared" si="21"/>
        <v>0</v>
      </c>
      <c r="L121" s="315" t="s">
        <v>139</v>
      </c>
      <c r="O121" s="342">
        <v>1.62</v>
      </c>
      <c r="P121" s="145">
        <f t="shared" si="22"/>
        <v>2.6</v>
      </c>
      <c r="Q121" s="70">
        <f t="shared" si="23"/>
        <v>0</v>
      </c>
      <c r="R121" s="34">
        <f t="shared" si="27"/>
        <v>0</v>
      </c>
      <c r="S121" s="35">
        <f t="shared" si="24"/>
        <v>0</v>
      </c>
      <c r="U121" s="290">
        <f t="shared" si="25"/>
        <v>0</v>
      </c>
      <c r="V121" s="166">
        <f t="shared" si="26"/>
        <v>0</v>
      </c>
    </row>
    <row r="122" spans="1:22" ht="16.350000000000001" customHeight="1" thickTop="1" thickBot="1" x14ac:dyDescent="0.3">
      <c r="A122" s="139"/>
      <c r="B122" s="385" t="s">
        <v>113</v>
      </c>
      <c r="C122" s="378"/>
      <c r="D122" s="362"/>
      <c r="E122" s="392"/>
      <c r="F122" s="272">
        <f t="shared" si="19"/>
        <v>0</v>
      </c>
      <c r="G122" s="400"/>
      <c r="H122" s="249"/>
      <c r="I122" s="410">
        <f t="shared" si="20"/>
        <v>0</v>
      </c>
      <c r="J122" s="31">
        <v>1.5</v>
      </c>
      <c r="K122" s="366">
        <f t="shared" si="21"/>
        <v>0</v>
      </c>
      <c r="L122" s="315" t="s">
        <v>139</v>
      </c>
      <c r="O122" s="342">
        <v>0.73</v>
      </c>
      <c r="P122" s="145">
        <f t="shared" si="22"/>
        <v>1.5</v>
      </c>
      <c r="Q122" s="70">
        <f t="shared" si="23"/>
        <v>0</v>
      </c>
      <c r="R122" s="34">
        <f t="shared" si="27"/>
        <v>0</v>
      </c>
      <c r="S122" s="35">
        <f t="shared" si="24"/>
        <v>0</v>
      </c>
      <c r="U122" s="290">
        <f t="shared" si="25"/>
        <v>0</v>
      </c>
      <c r="V122" s="166">
        <f t="shared" si="26"/>
        <v>0</v>
      </c>
    </row>
    <row r="123" spans="1:22" ht="16.350000000000001" customHeight="1" thickTop="1" thickBot="1" x14ac:dyDescent="0.3">
      <c r="A123" s="139"/>
      <c r="B123" s="385" t="s">
        <v>114</v>
      </c>
      <c r="C123" s="378"/>
      <c r="D123" s="362"/>
      <c r="E123" s="392"/>
      <c r="F123" s="272">
        <f t="shared" si="19"/>
        <v>0</v>
      </c>
      <c r="G123" s="400"/>
      <c r="H123" s="249"/>
      <c r="I123" s="410">
        <f t="shared" si="20"/>
        <v>0</v>
      </c>
      <c r="J123" s="31">
        <v>0.5</v>
      </c>
      <c r="K123" s="366">
        <f t="shared" si="21"/>
        <v>0</v>
      </c>
      <c r="L123" s="315" t="s">
        <v>139</v>
      </c>
      <c r="O123" s="342">
        <v>0.24</v>
      </c>
      <c r="P123" s="145">
        <f t="shared" si="22"/>
        <v>0.5</v>
      </c>
      <c r="Q123" s="70">
        <f t="shared" si="23"/>
        <v>0</v>
      </c>
      <c r="R123" s="34">
        <f t="shared" si="27"/>
        <v>0</v>
      </c>
      <c r="S123" s="35">
        <f t="shared" si="24"/>
        <v>0</v>
      </c>
      <c r="U123" s="290">
        <f t="shared" si="25"/>
        <v>0</v>
      </c>
      <c r="V123" s="166">
        <f t="shared" si="26"/>
        <v>0</v>
      </c>
    </row>
    <row r="124" spans="1:22" ht="16.350000000000001" customHeight="1" thickTop="1" thickBot="1" x14ac:dyDescent="0.3">
      <c r="A124" s="139"/>
      <c r="B124" s="385" t="s">
        <v>115</v>
      </c>
      <c r="C124" s="378"/>
      <c r="D124" s="362"/>
      <c r="E124" s="392"/>
      <c r="F124" s="272">
        <f t="shared" si="19"/>
        <v>0</v>
      </c>
      <c r="G124" s="400"/>
      <c r="H124" s="249"/>
      <c r="I124" s="410">
        <f t="shared" si="20"/>
        <v>0</v>
      </c>
      <c r="J124" s="31">
        <v>0.8</v>
      </c>
      <c r="K124" s="366">
        <f t="shared" si="21"/>
        <v>0</v>
      </c>
      <c r="L124" s="315" t="s">
        <v>139</v>
      </c>
      <c r="O124" s="342">
        <v>0.33</v>
      </c>
      <c r="P124" s="145">
        <f t="shared" si="22"/>
        <v>0.8</v>
      </c>
      <c r="Q124" s="70">
        <f t="shared" si="23"/>
        <v>0</v>
      </c>
      <c r="R124" s="34">
        <f t="shared" si="27"/>
        <v>0</v>
      </c>
      <c r="S124" s="35">
        <f t="shared" si="24"/>
        <v>0</v>
      </c>
      <c r="U124" s="290">
        <f t="shared" si="25"/>
        <v>0</v>
      </c>
      <c r="V124" s="166">
        <f t="shared" si="26"/>
        <v>0</v>
      </c>
    </row>
    <row r="125" spans="1:22" ht="16.350000000000001" customHeight="1" thickTop="1" thickBot="1" x14ac:dyDescent="0.3">
      <c r="A125" s="139"/>
      <c r="B125" s="385" t="s">
        <v>116</v>
      </c>
      <c r="C125" s="378"/>
      <c r="D125" s="362"/>
      <c r="E125" s="392"/>
      <c r="F125" s="272">
        <f t="shared" si="19"/>
        <v>0</v>
      </c>
      <c r="G125" s="400"/>
      <c r="H125" s="249"/>
      <c r="I125" s="410">
        <f t="shared" si="20"/>
        <v>0</v>
      </c>
      <c r="J125" s="31">
        <v>0.6</v>
      </c>
      <c r="K125" s="366">
        <f t="shared" si="21"/>
        <v>0</v>
      </c>
      <c r="L125" s="315" t="s">
        <v>139</v>
      </c>
      <c r="O125" s="342">
        <v>0.3</v>
      </c>
      <c r="P125" s="145">
        <f t="shared" si="22"/>
        <v>0.6</v>
      </c>
      <c r="Q125" s="70">
        <f t="shared" si="23"/>
        <v>0</v>
      </c>
      <c r="R125" s="34">
        <f t="shared" si="27"/>
        <v>0</v>
      </c>
      <c r="S125" s="35">
        <f t="shared" si="24"/>
        <v>0</v>
      </c>
      <c r="U125" s="290">
        <f t="shared" si="25"/>
        <v>0</v>
      </c>
      <c r="V125" s="166">
        <f t="shared" si="26"/>
        <v>0</v>
      </c>
    </row>
    <row r="126" spans="1:22" ht="16.350000000000001" customHeight="1" thickTop="1" thickBot="1" x14ac:dyDescent="0.3">
      <c r="A126" s="139"/>
      <c r="B126" s="385" t="s">
        <v>117</v>
      </c>
      <c r="C126" s="378"/>
      <c r="D126" s="362"/>
      <c r="E126" s="392"/>
      <c r="F126" s="272">
        <f t="shared" si="19"/>
        <v>0</v>
      </c>
      <c r="G126" s="400"/>
      <c r="H126" s="249"/>
      <c r="I126" s="410">
        <f t="shared" si="20"/>
        <v>0</v>
      </c>
      <c r="J126" s="31">
        <v>0.1</v>
      </c>
      <c r="K126" s="366">
        <f t="shared" si="21"/>
        <v>0</v>
      </c>
      <c r="L126" s="315" t="s">
        <v>139</v>
      </c>
      <c r="O126" s="341">
        <v>5.1999999999999998E-2</v>
      </c>
      <c r="P126" s="145">
        <f t="shared" si="22"/>
        <v>0.1</v>
      </c>
      <c r="Q126" s="70">
        <f t="shared" si="23"/>
        <v>0</v>
      </c>
      <c r="R126" s="34">
        <f t="shared" si="27"/>
        <v>0</v>
      </c>
      <c r="S126" s="35">
        <f t="shared" si="24"/>
        <v>0</v>
      </c>
      <c r="U126" s="290">
        <f t="shared" si="25"/>
        <v>0</v>
      </c>
      <c r="V126" s="166">
        <f t="shared" si="26"/>
        <v>0</v>
      </c>
    </row>
    <row r="127" spans="1:22" ht="16.350000000000001" customHeight="1" thickTop="1" thickBot="1" x14ac:dyDescent="0.3">
      <c r="A127" s="139"/>
      <c r="B127" s="385" t="s">
        <v>118</v>
      </c>
      <c r="C127" s="378"/>
      <c r="D127" s="362"/>
      <c r="E127" s="392"/>
      <c r="F127" s="272">
        <f t="shared" si="19"/>
        <v>0</v>
      </c>
      <c r="G127" s="400"/>
      <c r="H127" s="249"/>
      <c r="I127" s="410">
        <f t="shared" si="20"/>
        <v>0</v>
      </c>
      <c r="J127" s="31">
        <v>0.6</v>
      </c>
      <c r="K127" s="366">
        <f t="shared" si="21"/>
        <v>0</v>
      </c>
      <c r="L127" s="315" t="s">
        <v>139</v>
      </c>
      <c r="O127" s="342">
        <v>0.37</v>
      </c>
      <c r="P127" s="145">
        <f t="shared" si="22"/>
        <v>0.6</v>
      </c>
      <c r="Q127" s="70">
        <f t="shared" si="23"/>
        <v>0</v>
      </c>
      <c r="R127" s="34">
        <f t="shared" si="27"/>
        <v>0</v>
      </c>
      <c r="S127" s="35">
        <f t="shared" si="24"/>
        <v>0</v>
      </c>
      <c r="U127" s="290">
        <f t="shared" si="25"/>
        <v>0</v>
      </c>
      <c r="V127" s="166">
        <f t="shared" si="26"/>
        <v>0</v>
      </c>
    </row>
    <row r="128" spans="1:22" ht="16.350000000000001" customHeight="1" thickTop="1" thickBot="1" x14ac:dyDescent="0.3">
      <c r="A128" s="139"/>
      <c r="B128" s="385" t="s">
        <v>119</v>
      </c>
      <c r="C128" s="381"/>
      <c r="D128" s="362"/>
      <c r="E128" s="392"/>
      <c r="F128" s="272">
        <f t="shared" si="19"/>
        <v>0</v>
      </c>
      <c r="G128" s="400"/>
      <c r="H128" s="249"/>
      <c r="I128" s="410">
        <f t="shared" si="20"/>
        <v>0</v>
      </c>
      <c r="J128" s="31">
        <v>0.9</v>
      </c>
      <c r="K128" s="366">
        <f t="shared" si="21"/>
        <v>0</v>
      </c>
      <c r="L128" s="315" t="s">
        <v>139</v>
      </c>
      <c r="O128" s="342">
        <v>0.54</v>
      </c>
      <c r="P128" s="145">
        <f t="shared" si="22"/>
        <v>0.9</v>
      </c>
      <c r="Q128" s="70">
        <f t="shared" si="23"/>
        <v>0</v>
      </c>
      <c r="R128" s="34">
        <f t="shared" si="27"/>
        <v>0</v>
      </c>
      <c r="S128" s="35">
        <f t="shared" si="24"/>
        <v>0</v>
      </c>
      <c r="U128" s="290">
        <f t="shared" si="25"/>
        <v>0</v>
      </c>
      <c r="V128" s="166">
        <f t="shared" si="26"/>
        <v>0</v>
      </c>
    </row>
    <row r="129" spans="1:23" ht="16.350000000000001" customHeight="1" thickTop="1" thickBot="1" x14ac:dyDescent="0.3">
      <c r="A129" s="139"/>
      <c r="B129" s="385" t="s">
        <v>120</v>
      </c>
      <c r="C129" s="381"/>
      <c r="D129" s="362"/>
      <c r="E129" s="395"/>
      <c r="F129" s="272">
        <f t="shared" si="19"/>
        <v>0</v>
      </c>
      <c r="G129" s="400"/>
      <c r="H129" s="273"/>
      <c r="I129" s="410">
        <f t="shared" si="20"/>
        <v>0</v>
      </c>
      <c r="J129" s="31">
        <v>0.7</v>
      </c>
      <c r="K129" s="366">
        <f t="shared" si="21"/>
        <v>0</v>
      </c>
      <c r="L129" s="315" t="s">
        <v>139</v>
      </c>
      <c r="O129" s="342">
        <v>0.3</v>
      </c>
      <c r="P129" s="145">
        <f t="shared" si="22"/>
        <v>0.7</v>
      </c>
      <c r="Q129" s="70">
        <f t="shared" si="23"/>
        <v>0</v>
      </c>
      <c r="R129" s="34">
        <f t="shared" si="27"/>
        <v>0</v>
      </c>
      <c r="S129" s="35">
        <f t="shared" si="24"/>
        <v>0</v>
      </c>
      <c r="U129" s="290">
        <f t="shared" si="25"/>
        <v>0</v>
      </c>
      <c r="V129" s="166">
        <f t="shared" si="26"/>
        <v>0</v>
      </c>
    </row>
    <row r="130" spans="1:23" ht="16.350000000000001" customHeight="1" thickTop="1" thickBot="1" x14ac:dyDescent="0.3">
      <c r="A130" s="139"/>
      <c r="B130" s="385" t="s">
        <v>121</v>
      </c>
      <c r="C130" s="381"/>
      <c r="D130" s="362"/>
      <c r="E130" s="394"/>
      <c r="F130" s="272">
        <f t="shared" si="19"/>
        <v>0</v>
      </c>
      <c r="G130" s="400"/>
      <c r="H130" s="249"/>
      <c r="I130" s="410">
        <f t="shared" si="20"/>
        <v>0</v>
      </c>
      <c r="J130" s="31">
        <v>0.5</v>
      </c>
      <c r="K130" s="366">
        <f t="shared" si="21"/>
        <v>0</v>
      </c>
      <c r="L130" s="315" t="s">
        <v>139</v>
      </c>
      <c r="O130" s="342">
        <v>0.27</v>
      </c>
      <c r="P130" s="145">
        <f t="shared" si="22"/>
        <v>0.5</v>
      </c>
      <c r="Q130" s="70">
        <f t="shared" si="23"/>
        <v>0</v>
      </c>
      <c r="R130" s="34">
        <f t="shared" si="27"/>
        <v>0</v>
      </c>
      <c r="S130" s="35">
        <f t="shared" si="24"/>
        <v>0</v>
      </c>
      <c r="U130" s="290">
        <f t="shared" si="25"/>
        <v>0</v>
      </c>
      <c r="V130" s="166">
        <f t="shared" si="26"/>
        <v>0</v>
      </c>
    </row>
    <row r="131" spans="1:23" ht="16.350000000000001" customHeight="1" thickTop="1" thickBot="1" x14ac:dyDescent="0.3">
      <c r="A131" s="139"/>
      <c r="B131" s="383" t="s">
        <v>122</v>
      </c>
      <c r="C131" s="381"/>
      <c r="D131" s="362"/>
      <c r="E131" s="394"/>
      <c r="F131" s="272">
        <f t="shared" si="19"/>
        <v>0</v>
      </c>
      <c r="G131" s="400"/>
      <c r="H131" s="249"/>
      <c r="I131" s="410">
        <f t="shared" si="20"/>
        <v>0</v>
      </c>
      <c r="J131" s="31">
        <v>0.6</v>
      </c>
      <c r="K131" s="366">
        <f t="shared" si="21"/>
        <v>0</v>
      </c>
      <c r="L131" s="315" t="s">
        <v>139</v>
      </c>
      <c r="O131" s="342">
        <v>0.32</v>
      </c>
      <c r="P131" s="145">
        <f t="shared" si="22"/>
        <v>0.6</v>
      </c>
      <c r="Q131" s="70">
        <f t="shared" si="23"/>
        <v>0</v>
      </c>
      <c r="R131" s="34">
        <f t="shared" si="27"/>
        <v>0</v>
      </c>
      <c r="S131" s="35">
        <f t="shared" si="24"/>
        <v>0</v>
      </c>
      <c r="U131" s="290">
        <f t="shared" si="25"/>
        <v>0</v>
      </c>
      <c r="V131" s="166">
        <f t="shared" si="26"/>
        <v>0</v>
      </c>
    </row>
    <row r="132" spans="1:23" ht="16.350000000000001" customHeight="1" thickTop="1" thickBot="1" x14ac:dyDescent="0.3">
      <c r="A132" s="139"/>
      <c r="B132" s="386" t="s">
        <v>123</v>
      </c>
      <c r="C132" s="381"/>
      <c r="D132" s="362"/>
      <c r="E132" s="394"/>
      <c r="F132" s="272">
        <f t="shared" si="19"/>
        <v>0</v>
      </c>
      <c r="G132" s="400"/>
      <c r="H132" s="249"/>
      <c r="I132" s="410">
        <f t="shared" si="20"/>
        <v>0</v>
      </c>
      <c r="J132" s="31"/>
      <c r="K132" s="366">
        <f t="shared" si="21"/>
        <v>0</v>
      </c>
      <c r="O132" s="342"/>
      <c r="P132" s="145">
        <f t="shared" si="22"/>
        <v>0</v>
      </c>
      <c r="Q132" s="70">
        <f t="shared" si="23"/>
        <v>0</v>
      </c>
      <c r="R132" s="34">
        <f t="shared" si="27"/>
        <v>0</v>
      </c>
      <c r="S132" s="35">
        <f t="shared" si="24"/>
        <v>0</v>
      </c>
      <c r="U132" s="290">
        <f t="shared" si="25"/>
        <v>0</v>
      </c>
      <c r="V132" s="166">
        <f t="shared" si="26"/>
        <v>0</v>
      </c>
    </row>
    <row r="133" spans="1:23" ht="16.350000000000001" customHeight="1" thickTop="1" thickBot="1" x14ac:dyDescent="0.3">
      <c r="A133" s="139"/>
      <c r="B133" s="386" t="s">
        <v>131</v>
      </c>
      <c r="C133" s="381"/>
      <c r="D133" s="362"/>
      <c r="E133" s="394"/>
      <c r="F133" s="272">
        <f t="shared" si="19"/>
        <v>0</v>
      </c>
      <c r="G133" s="400"/>
      <c r="H133" s="249"/>
      <c r="I133" s="410">
        <f t="shared" si="20"/>
        <v>0</v>
      </c>
      <c r="J133" s="31"/>
      <c r="K133" s="366">
        <f t="shared" si="21"/>
        <v>0</v>
      </c>
      <c r="O133" s="342"/>
      <c r="P133" s="145">
        <f t="shared" si="22"/>
        <v>0</v>
      </c>
      <c r="Q133" s="70">
        <f t="shared" si="23"/>
        <v>0</v>
      </c>
      <c r="R133" s="34">
        <f t="shared" si="27"/>
        <v>0</v>
      </c>
      <c r="S133" s="35">
        <f t="shared" si="24"/>
        <v>0</v>
      </c>
      <c r="U133" s="290">
        <f t="shared" si="25"/>
        <v>0</v>
      </c>
      <c r="V133" s="166">
        <f t="shared" si="26"/>
        <v>0</v>
      </c>
    </row>
    <row r="134" spans="1:23" ht="16.350000000000001" customHeight="1" thickTop="1" thickBot="1" x14ac:dyDescent="0.3">
      <c r="A134" s="139"/>
      <c r="B134" s="386" t="s">
        <v>132</v>
      </c>
      <c r="C134" s="381"/>
      <c r="D134" s="362"/>
      <c r="E134" s="394"/>
      <c r="F134" s="272">
        <f t="shared" si="19"/>
        <v>0</v>
      </c>
      <c r="G134" s="400"/>
      <c r="H134" s="249"/>
      <c r="I134" s="410">
        <f t="shared" si="20"/>
        <v>0</v>
      </c>
      <c r="J134" s="31"/>
      <c r="K134" s="366">
        <f t="shared" si="21"/>
        <v>0</v>
      </c>
      <c r="O134" s="342"/>
      <c r="P134" s="145">
        <f t="shared" si="22"/>
        <v>0</v>
      </c>
      <c r="Q134" s="70">
        <f t="shared" si="23"/>
        <v>0</v>
      </c>
      <c r="R134" s="34">
        <f t="shared" si="27"/>
        <v>0</v>
      </c>
      <c r="S134" s="35">
        <f t="shared" si="24"/>
        <v>0</v>
      </c>
      <c r="U134" s="290">
        <f t="shared" si="25"/>
        <v>0</v>
      </c>
      <c r="V134" s="166">
        <f t="shared" si="26"/>
        <v>0</v>
      </c>
    </row>
    <row r="135" spans="1:23" ht="16.350000000000001" customHeight="1" thickTop="1" thickBot="1" x14ac:dyDescent="0.3">
      <c r="A135" s="139"/>
      <c r="B135" s="387" t="s">
        <v>133</v>
      </c>
      <c r="C135" s="382"/>
      <c r="D135" s="363"/>
      <c r="E135" s="393"/>
      <c r="F135" s="274">
        <f t="shared" si="19"/>
        <v>0</v>
      </c>
      <c r="G135" s="404"/>
      <c r="H135" s="249"/>
      <c r="I135" s="408">
        <f t="shared" si="20"/>
        <v>0</v>
      </c>
      <c r="J135" s="45"/>
      <c r="K135" s="367">
        <f t="shared" si="21"/>
        <v>0</v>
      </c>
      <c r="O135" s="342"/>
      <c r="P135" s="145">
        <f t="shared" si="22"/>
        <v>0</v>
      </c>
      <c r="Q135" s="70">
        <f t="shared" si="23"/>
        <v>0</v>
      </c>
      <c r="R135" s="34">
        <f t="shared" si="27"/>
        <v>0</v>
      </c>
      <c r="S135" s="35">
        <f t="shared" si="24"/>
        <v>0</v>
      </c>
      <c r="T135" s="126"/>
      <c r="U135" s="292">
        <f t="shared" si="25"/>
        <v>0</v>
      </c>
      <c r="V135" s="166">
        <f t="shared" si="26"/>
        <v>0</v>
      </c>
    </row>
    <row r="136" spans="1:23" s="122" customFormat="1" ht="5.0999999999999996" customHeight="1" thickTop="1" thickBot="1" x14ac:dyDescent="0.3">
      <c r="A136" s="127"/>
      <c r="B136" s="275"/>
      <c r="C136" s="235"/>
      <c r="D136" s="260"/>
      <c r="E136" s="260"/>
      <c r="F136" s="260"/>
      <c r="G136" s="266"/>
      <c r="H136" s="260"/>
      <c r="I136" s="260"/>
      <c r="J136" s="53"/>
      <c r="K136" s="53"/>
      <c r="L136" s="319"/>
      <c r="O136" s="337"/>
      <c r="P136" s="142"/>
      <c r="Q136" s="143"/>
      <c r="R136" s="58"/>
      <c r="S136" s="58"/>
      <c r="T136" s="127"/>
      <c r="U136" s="293">
        <f t="shared" si="25"/>
        <v>0</v>
      </c>
      <c r="V136" s="170">
        <f t="shared" si="26"/>
        <v>0</v>
      </c>
    </row>
    <row r="137" spans="1:23" ht="17.100000000000001" customHeight="1" thickTop="1" thickBot="1" x14ac:dyDescent="0.3">
      <c r="A137" s="146"/>
      <c r="B137" s="276"/>
      <c r="C137" s="237"/>
      <c r="D137" s="241">
        <f>SUM(D110:D135)</f>
        <v>0</v>
      </c>
      <c r="G137" s="241">
        <f>SUM(G110:G135)</f>
        <v>0</v>
      </c>
      <c r="J137" s="6" t="s">
        <v>3</v>
      </c>
      <c r="K137" s="364">
        <f>SUM(K110:K135)</f>
        <v>0</v>
      </c>
      <c r="L137" s="317"/>
      <c r="P137" s="345" t="s">
        <v>3</v>
      </c>
      <c r="Q137" s="93">
        <f>SUM(Q110:Q135)</f>
        <v>0</v>
      </c>
      <c r="R137" s="61">
        <f>SUM(R110:R135)</f>
        <v>0</v>
      </c>
      <c r="S137" s="62">
        <f>SUM(S110:S135)</f>
        <v>0</v>
      </c>
      <c r="T137" s="126"/>
      <c r="U137" s="294" t="s">
        <v>157</v>
      </c>
      <c r="V137" s="168">
        <f>SUM(V110:V135)</f>
        <v>0</v>
      </c>
    </row>
    <row r="138" spans="1:23" ht="17.100000000000001" customHeight="1" thickBot="1" x14ac:dyDescent="0.3">
      <c r="A138" s="146"/>
      <c r="B138" s="276"/>
      <c r="C138" s="237"/>
      <c r="K138" s="53"/>
      <c r="L138" s="317"/>
      <c r="O138" s="335"/>
      <c r="P138" s="346"/>
      <c r="Q138" s="95"/>
      <c r="R138" s="54"/>
      <c r="S138" s="54"/>
      <c r="U138" s="295"/>
      <c r="V138" s="167"/>
      <c r="W138" s="126"/>
    </row>
    <row r="139" spans="1:23" ht="15" customHeight="1" x14ac:dyDescent="0.25">
      <c r="C139" s="238"/>
      <c r="G139" s="244"/>
      <c r="H139" s="245"/>
      <c r="I139" s="277"/>
      <c r="J139" s="147"/>
      <c r="K139" s="147"/>
      <c r="N139" s="127"/>
      <c r="O139" s="462"/>
      <c r="P139" s="463"/>
      <c r="Q139" s="456" t="s">
        <v>9</v>
      </c>
      <c r="R139" s="422" t="s">
        <v>11</v>
      </c>
      <c r="S139" s="426" t="s">
        <v>127</v>
      </c>
      <c r="U139" s="296"/>
      <c r="V139" s="167"/>
      <c r="W139" s="126"/>
    </row>
    <row r="140" spans="1:23" ht="15" customHeight="1" thickBot="1" x14ac:dyDescent="0.3">
      <c r="C140" s="233"/>
      <c r="D140" s="278"/>
      <c r="E140" s="279"/>
      <c r="F140" s="279"/>
      <c r="G140" s="244"/>
      <c r="H140" s="245"/>
      <c r="I140" s="277"/>
      <c r="J140" s="147"/>
      <c r="K140" s="147"/>
      <c r="N140" s="148"/>
      <c r="O140" s="462"/>
      <c r="P140" s="464"/>
      <c r="Q140" s="431"/>
      <c r="R140" s="423"/>
      <c r="S140" s="427"/>
      <c r="U140" s="297"/>
      <c r="V140" s="167"/>
      <c r="W140" s="126"/>
    </row>
    <row r="141" spans="1:23" ht="18" customHeight="1" thickTop="1" thickBot="1" x14ac:dyDescent="0.3">
      <c r="D141" s="460" t="s">
        <v>6</v>
      </c>
      <c r="E141" s="461"/>
      <c r="F141" s="350"/>
      <c r="G141" s="233"/>
      <c r="H141" s="235"/>
      <c r="I141" s="280" t="s">
        <v>4</v>
      </c>
      <c r="J141" s="99">
        <f>K53</f>
        <v>0</v>
      </c>
      <c r="K141" s="147"/>
      <c r="N141" s="127"/>
      <c r="O141" s="343"/>
      <c r="P141" s="354" t="s">
        <v>128</v>
      </c>
      <c r="Q141" s="101">
        <f>Q53</f>
        <v>0</v>
      </c>
      <c r="R141" s="101">
        <f>R53</f>
        <v>0</v>
      </c>
      <c r="S141" s="101">
        <f>S53</f>
        <v>0</v>
      </c>
      <c r="U141" s="298" t="s">
        <v>4</v>
      </c>
      <c r="V141" s="171">
        <f>V53</f>
        <v>0</v>
      </c>
    </row>
    <row r="142" spans="1:23" ht="18" customHeight="1" thickTop="1" thickBot="1" x14ac:dyDescent="0.3">
      <c r="D142" s="460" t="s">
        <v>7</v>
      </c>
      <c r="E142" s="461"/>
      <c r="F142" s="351"/>
      <c r="G142" s="233"/>
      <c r="H142" s="235"/>
      <c r="I142" s="280" t="s">
        <v>5</v>
      </c>
      <c r="J142" s="99">
        <f>K103</f>
        <v>0</v>
      </c>
      <c r="K142" s="147"/>
      <c r="N142" s="127"/>
      <c r="O142" s="343"/>
      <c r="P142" s="355" t="s">
        <v>129</v>
      </c>
      <c r="Q142" s="103">
        <f>Q103</f>
        <v>0</v>
      </c>
      <c r="R142" s="103">
        <f>R103</f>
        <v>0</v>
      </c>
      <c r="S142" s="103">
        <f>S103</f>
        <v>0</v>
      </c>
      <c r="U142" s="298" t="s">
        <v>5</v>
      </c>
      <c r="V142" s="171">
        <f>V103</f>
        <v>0</v>
      </c>
    </row>
    <row r="143" spans="1:23" ht="18" customHeight="1" thickTop="1" thickBot="1" x14ac:dyDescent="0.3">
      <c r="D143" s="460" t="s">
        <v>8</v>
      </c>
      <c r="E143" s="461"/>
      <c r="F143" s="351"/>
      <c r="G143" s="233"/>
      <c r="H143" s="235"/>
      <c r="I143" s="280" t="s">
        <v>124</v>
      </c>
      <c r="J143" s="99">
        <f>K137</f>
        <v>0</v>
      </c>
      <c r="K143" s="147"/>
      <c r="N143" s="127"/>
      <c r="O143" s="343"/>
      <c r="P143" s="356" t="s">
        <v>130</v>
      </c>
      <c r="Q143" s="105">
        <f>Q137</f>
        <v>0</v>
      </c>
      <c r="R143" s="105">
        <f>R137</f>
        <v>0</v>
      </c>
      <c r="S143" s="105">
        <f>S137</f>
        <v>0</v>
      </c>
      <c r="U143" s="298" t="s">
        <v>124</v>
      </c>
      <c r="V143" s="171">
        <f>V137</f>
        <v>0</v>
      </c>
    </row>
    <row r="144" spans="1:23" ht="5.0999999999999996" customHeight="1" thickBot="1" x14ac:dyDescent="0.3">
      <c r="D144" s="232"/>
      <c r="E144" s="232"/>
      <c r="F144" s="232"/>
      <c r="G144" s="233"/>
      <c r="H144" s="235"/>
      <c r="I144" s="281"/>
      <c r="J144" s="106"/>
      <c r="K144" s="147"/>
      <c r="N144" s="127"/>
      <c r="O144" s="337"/>
      <c r="U144" s="297"/>
      <c r="V144" s="172"/>
    </row>
    <row r="145" spans="3:22" ht="18" customHeight="1" thickTop="1" thickBot="1" x14ac:dyDescent="0.3">
      <c r="D145" s="232"/>
      <c r="E145" s="282" t="s">
        <v>126</v>
      </c>
      <c r="F145" s="388">
        <f>SUM(F141:F143)</f>
        <v>0</v>
      </c>
      <c r="G145" s="233"/>
      <c r="H145" s="235"/>
      <c r="I145" s="282" t="s">
        <v>126</v>
      </c>
      <c r="J145" s="389">
        <f>SUM(J141:J143)</f>
        <v>0</v>
      </c>
      <c r="K145" s="147"/>
      <c r="N145" s="75"/>
      <c r="O145" s="344"/>
      <c r="P145" s="357" t="s">
        <v>126</v>
      </c>
      <c r="Q145" s="110">
        <f>SUM(Q141:Q143)</f>
        <v>0</v>
      </c>
      <c r="R145" s="110">
        <f>SUM(R141:R143)</f>
        <v>0</v>
      </c>
      <c r="S145" s="111">
        <f>SUM(S141:S143)</f>
        <v>0</v>
      </c>
      <c r="U145" s="299" t="s">
        <v>126</v>
      </c>
      <c r="V145" s="171">
        <f>SUM(V141:V143)</f>
        <v>0</v>
      </c>
    </row>
    <row r="146" spans="3:22" ht="17.100000000000001" customHeight="1" thickBot="1" x14ac:dyDescent="0.3">
      <c r="D146" s="232"/>
      <c r="E146" s="232"/>
      <c r="F146" s="283"/>
      <c r="G146" s="233"/>
      <c r="H146" s="235"/>
      <c r="I146" s="281"/>
      <c r="J146" s="112"/>
      <c r="K146" s="147"/>
      <c r="O146" s="335"/>
      <c r="P146" s="347"/>
      <c r="Q146" s="149"/>
      <c r="R146" s="136"/>
      <c r="S146" s="136"/>
    </row>
    <row r="147" spans="3:22" ht="17.100000000000001" customHeight="1" thickTop="1" thickBot="1" x14ac:dyDescent="0.3">
      <c r="D147" s="232"/>
      <c r="E147" s="232"/>
      <c r="F147" s="232"/>
      <c r="G147" s="232"/>
      <c r="H147" s="284"/>
      <c r="I147" s="281"/>
      <c r="J147" s="106"/>
      <c r="K147" s="147"/>
      <c r="O147" s="335"/>
      <c r="P147" s="349" t="s">
        <v>126</v>
      </c>
      <c r="Q147" s="352">
        <f>Q145-F145</f>
        <v>0</v>
      </c>
      <c r="R147" s="348"/>
      <c r="S147" s="353"/>
    </row>
    <row r="148" spans="3:22" ht="20.100000000000001" customHeight="1" thickTop="1" thickBot="1" x14ac:dyDescent="0.3">
      <c r="C148" s="237"/>
      <c r="D148" s="232"/>
      <c r="E148" s="232"/>
      <c r="F148" s="232"/>
      <c r="G148" s="232"/>
      <c r="H148" s="284"/>
      <c r="I148" s="285" t="s">
        <v>87</v>
      </c>
      <c r="J148" s="390">
        <f>J145-F145</f>
        <v>0</v>
      </c>
      <c r="K148" s="115"/>
    </row>
    <row r="149" spans="3:22" ht="17.100000000000001" customHeight="1" thickBot="1" x14ac:dyDescent="0.3">
      <c r="D149" s="286"/>
      <c r="E149" s="286"/>
      <c r="F149" s="232"/>
      <c r="G149" s="233"/>
      <c r="H149" s="284"/>
      <c r="I149" s="283"/>
      <c r="J149" s="116"/>
    </row>
    <row r="150" spans="3:22" ht="17.100000000000001" customHeight="1" thickTop="1" thickBot="1" x14ac:dyDescent="0.3">
      <c r="C150" s="238" t="s">
        <v>135</v>
      </c>
      <c r="D150" s="465"/>
      <c r="E150" s="466"/>
      <c r="F150" s="287"/>
      <c r="G150" s="288"/>
      <c r="H150" s="245"/>
    </row>
    <row r="151" spans="3:22" ht="17.100000000000001" customHeight="1" thickTop="1" thickBot="1" x14ac:dyDescent="0.3">
      <c r="C151" s="238"/>
      <c r="D151" s="467"/>
      <c r="E151" s="467"/>
      <c r="G151" s="244"/>
      <c r="H151" s="245"/>
    </row>
    <row r="152" spans="3:22" ht="17.100000000000001" customHeight="1" thickTop="1" thickBot="1" x14ac:dyDescent="0.3">
      <c r="C152" s="238" t="s">
        <v>134</v>
      </c>
      <c r="D152" s="468">
        <f>D150-J148</f>
        <v>0</v>
      </c>
      <c r="E152" s="469"/>
      <c r="F152" s="287"/>
    </row>
    <row r="153" spans="3:22" ht="17.100000000000001" customHeight="1" thickTop="1" x14ac:dyDescent="0.25">
      <c r="D153" s="289"/>
      <c r="E153" s="289"/>
      <c r="O153" s="335"/>
    </row>
  </sheetData>
  <mergeCells count="65">
    <mergeCell ref="S139:S140"/>
    <mergeCell ref="D150:E150"/>
    <mergeCell ref="D151:E151"/>
    <mergeCell ref="D152:E152"/>
    <mergeCell ref="R108:R109"/>
    <mergeCell ref="F59:F60"/>
    <mergeCell ref="R59:R60"/>
    <mergeCell ref="D142:E142"/>
    <mergeCell ref="D141:E141"/>
    <mergeCell ref="D143:E143"/>
    <mergeCell ref="O139:O140"/>
    <mergeCell ref="P139:P140"/>
    <mergeCell ref="Q139:Q140"/>
    <mergeCell ref="R139:R140"/>
    <mergeCell ref="S59:S60"/>
    <mergeCell ref="B108:B109"/>
    <mergeCell ref="C108:C109"/>
    <mergeCell ref="D108:D109"/>
    <mergeCell ref="E108:E109"/>
    <mergeCell ref="F108:F109"/>
    <mergeCell ref="G108:G109"/>
    <mergeCell ref="I108:I109"/>
    <mergeCell ref="J108:J109"/>
    <mergeCell ref="K108:K109"/>
    <mergeCell ref="O108:O109"/>
    <mergeCell ref="P108:P109"/>
    <mergeCell ref="Q108:Q109"/>
    <mergeCell ref="K59:K60"/>
    <mergeCell ref="O59:O60"/>
    <mergeCell ref="S108:S109"/>
    <mergeCell ref="O1:R1"/>
    <mergeCell ref="P2:Q2"/>
    <mergeCell ref="F14:F15"/>
    <mergeCell ref="G14:G15"/>
    <mergeCell ref="I14:I15"/>
    <mergeCell ref="J14:J15"/>
    <mergeCell ref="K14:K15"/>
    <mergeCell ref="L14:L15"/>
    <mergeCell ref="O14:O15"/>
    <mergeCell ref="H3:I3"/>
    <mergeCell ref="R14:R15"/>
    <mergeCell ref="C1:J1"/>
    <mergeCell ref="H2:J2"/>
    <mergeCell ref="S14:S15"/>
    <mergeCell ref="B59:B60"/>
    <mergeCell ref="C59:C60"/>
    <mergeCell ref="D59:D60"/>
    <mergeCell ref="E59:E60"/>
    <mergeCell ref="B14:B15"/>
    <mergeCell ref="P59:P60"/>
    <mergeCell ref="Q59:Q60"/>
    <mergeCell ref="P14:P15"/>
    <mergeCell ref="Q14:Q15"/>
    <mergeCell ref="C14:C15"/>
    <mergeCell ref="D14:D15"/>
    <mergeCell ref="E14:E15"/>
    <mergeCell ref="G59:G60"/>
    <mergeCell ref="I59:I60"/>
    <mergeCell ref="J59:J60"/>
    <mergeCell ref="U14:U15"/>
    <mergeCell ref="V14:V15"/>
    <mergeCell ref="U59:U60"/>
    <mergeCell ref="V59:V60"/>
    <mergeCell ref="U108:U109"/>
    <mergeCell ref="V108:V109"/>
  </mergeCells>
  <conditionalFormatting sqref="D150:E150">
    <cfRule type="dataBar" priority="14">
      <dataBar>
        <cfvo type="min"/>
        <cfvo type="max"/>
        <color rgb="FFD6007B"/>
      </dataBar>
    </cfRule>
  </conditionalFormatting>
  <conditionalFormatting sqref="D152:E152">
    <cfRule type="cellIs" dxfId="25" priority="10" operator="greaterThan">
      <formula>0.0001</formula>
    </cfRule>
    <cfRule type="cellIs" dxfId="24" priority="11" operator="lessThan">
      <formula>-0.001</formula>
    </cfRule>
    <cfRule type="iconSet" priority="12">
      <iconSet iconSet="3Arrows">
        <cfvo type="percent" val="0"/>
        <cfvo type="num" val="0"/>
        <cfvo type="num" val="1E-3"/>
      </iconSet>
    </cfRule>
  </conditionalFormatting>
  <conditionalFormatting sqref="G16:G51 G61:G101 G110:G135">
    <cfRule type="expression" dxfId="23" priority="5">
      <formula>INDIRECT("'"&amp;TRIM(RIGHT(SUBSTITUTE(CELL("filename",A16),"]","   "),3))+1&amp;"'!D"&amp;ROW(G16))&lt;&gt;G16</formula>
    </cfRule>
  </conditionalFormatting>
  <conditionalFormatting sqref="D16:D51 D61:D101 D110:D135">
    <cfRule type="expression" dxfId="21" priority="1">
      <formula>INDIRECT("'"&amp;TRIM(RIGHT(SUBSTITUTE(CELL("filename",A16),"]","   "),3))-1&amp;"'!G"&amp;ROW(G16))&lt;&gt;D16</formula>
    </cfRule>
  </conditionalFormatting>
  <dataValidations count="1">
    <dataValidation type="list" allowBlank="1" sqref="H2:J2" xr:uid="{00000000-0002-0000-0000-000000000000}">
      <formula1>$N$1:$N$3</formula1>
    </dataValidation>
  </dataValidations>
  <pageMargins left="0" right="0" top="0" bottom="0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NovyHarok">
                <anchor moveWithCells="1">
                  <from>
                    <xdr:col>20</xdr:col>
                    <xdr:colOff>581025</xdr:colOff>
                    <xdr:row>145</xdr:row>
                    <xdr:rowOff>142875</xdr:rowOff>
                  </from>
                  <to>
                    <xdr:col>21</xdr:col>
                    <xdr:colOff>19050</xdr:colOff>
                    <xdr:row>145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05ABDB6-1F7F-44D7-AD19-CAF916C5BF4D}">
            <xm:f>NOT(ISERROR(SEARCH("-",I16)))</xm:f>
            <xm:f>"-"</xm:f>
            <x14:dxf>
              <fill>
                <patternFill>
                  <bgColor rgb="FFFF0000"/>
                </patternFill>
              </fill>
            </x14:dxf>
          </x14:cfRule>
          <xm:sqref>I16:I51 I61:I101 I110:I135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Inventar" filterMode="1">
    <tabColor rgb="FF00B050"/>
  </sheetPr>
  <dimension ref="A1:D225"/>
  <sheetViews>
    <sheetView showWhiteSpace="0" zoomScaleNormal="100" workbookViewId="0">
      <selection activeCell="A4" sqref="A4:A5"/>
    </sheetView>
  </sheetViews>
  <sheetFormatPr defaultRowHeight="15" x14ac:dyDescent="0.25"/>
  <cols>
    <col min="1" max="1" width="19.85546875" style="332" customWidth="1"/>
    <col min="2" max="2" width="10.7109375" style="332" customWidth="1"/>
    <col min="3" max="3" width="6.7109375" style="332" customWidth="1"/>
    <col min="4" max="4" width="15.140625" style="333" customWidth="1"/>
    <col min="5" max="5" width="23.7109375" customWidth="1"/>
  </cols>
  <sheetData>
    <row r="1" spans="1:4" ht="24" customHeight="1" x14ac:dyDescent="0.4">
      <c r="A1" s="470" t="s">
        <v>161</v>
      </c>
      <c r="B1" s="471"/>
      <c r="C1" s="471"/>
      <c r="D1" s="472"/>
    </row>
    <row r="2" spans="1:4" ht="20.100000000000001" customHeight="1" x14ac:dyDescent="0.25"/>
    <row r="3" spans="1:4" ht="20.100000000000001" customHeight="1" x14ac:dyDescent="0.25"/>
    <row r="4" spans="1:4" ht="20.100000000000001" customHeight="1" x14ac:dyDescent="0.25">
      <c r="A4" s="535" t="s">
        <v>2</v>
      </c>
      <c r="B4" s="523" t="s">
        <v>88</v>
      </c>
      <c r="C4" s="523" t="s">
        <v>154</v>
      </c>
      <c r="D4" s="533" t="s">
        <v>156</v>
      </c>
    </row>
    <row r="5" spans="1:4" ht="20.100000000000001" customHeight="1" x14ac:dyDescent="0.25">
      <c r="A5" s="536"/>
      <c r="B5" s="524"/>
      <c r="C5" s="524"/>
      <c r="D5" s="534"/>
    </row>
    <row r="6" spans="1:4" ht="15" customHeight="1" x14ac:dyDescent="0.25">
      <c r="A6" s="525" t="s">
        <v>162</v>
      </c>
      <c r="B6" s="526"/>
      <c r="C6" s="527" t="s">
        <v>138</v>
      </c>
      <c r="D6" s="528">
        <v>0</v>
      </c>
    </row>
    <row r="7" spans="1:4" ht="15" customHeight="1" x14ac:dyDescent="0.25">
      <c r="A7" s="525" t="s">
        <v>163</v>
      </c>
      <c r="B7" s="526"/>
      <c r="C7" s="527" t="s">
        <v>138</v>
      </c>
      <c r="D7" s="528">
        <v>0</v>
      </c>
    </row>
    <row r="8" spans="1:4" ht="15" hidden="1" customHeight="1" x14ac:dyDescent="0.25">
      <c r="A8" s="525"/>
      <c r="B8" s="526"/>
      <c r="C8" s="527"/>
      <c r="D8" s="528">
        <v>0</v>
      </c>
    </row>
    <row r="9" spans="1:4" ht="15" customHeight="1" x14ac:dyDescent="0.25">
      <c r="A9" s="529" t="s">
        <v>162</v>
      </c>
      <c r="B9" s="530" t="s">
        <v>165</v>
      </c>
      <c r="C9" s="531" t="s">
        <v>168</v>
      </c>
      <c r="D9" s="532"/>
    </row>
    <row r="10" spans="1:4" ht="15" customHeight="1" x14ac:dyDescent="0.25">
      <c r="A10" s="525" t="s">
        <v>163</v>
      </c>
      <c r="B10" s="526" t="s">
        <v>166</v>
      </c>
      <c r="C10" s="527" t="s">
        <v>169</v>
      </c>
      <c r="D10" s="528"/>
    </row>
    <row r="11" spans="1:4" ht="15" customHeight="1" x14ac:dyDescent="0.25">
      <c r="A11" s="525" t="s">
        <v>164</v>
      </c>
      <c r="B11" s="526" t="s">
        <v>167</v>
      </c>
      <c r="C11" s="527" t="s">
        <v>170</v>
      </c>
      <c r="D11" s="528"/>
    </row>
    <row r="12" spans="1:4" ht="15" hidden="1" customHeight="1" x14ac:dyDescent="0.25">
      <c r="A12" s="525"/>
      <c r="B12" s="526" t="s">
        <v>167</v>
      </c>
      <c r="C12" s="527" t="s">
        <v>171</v>
      </c>
      <c r="D12" s="528"/>
    </row>
    <row r="13" spans="1:4" ht="15" customHeight="1" x14ac:dyDescent="0.25">
      <c r="A13" s="525" t="s">
        <v>162</v>
      </c>
      <c r="B13" s="526"/>
      <c r="C13" s="527" t="s">
        <v>138</v>
      </c>
      <c r="D13" s="528">
        <v>0</v>
      </c>
    </row>
    <row r="14" spans="1:4" ht="15" customHeight="1" x14ac:dyDescent="0.25">
      <c r="A14" s="525" t="s">
        <v>163</v>
      </c>
      <c r="B14" s="526"/>
      <c r="C14" s="527" t="s">
        <v>138</v>
      </c>
      <c r="D14" s="528">
        <v>0</v>
      </c>
    </row>
    <row r="15" spans="1:4" ht="15" customHeight="1" x14ac:dyDescent="0.25">
      <c r="A15" s="525" t="s">
        <v>164</v>
      </c>
      <c r="B15" s="526"/>
      <c r="C15" s="527" t="s">
        <v>138</v>
      </c>
      <c r="D15" s="528">
        <v>0</v>
      </c>
    </row>
    <row r="16" spans="1:4" ht="15" hidden="1" customHeight="1" x14ac:dyDescent="0.25">
      <c r="A16" s="525"/>
      <c r="B16" s="526"/>
      <c r="C16" s="527"/>
      <c r="D16" s="528">
        <v>0</v>
      </c>
    </row>
    <row r="17" spans="1:4" ht="15" hidden="1" customHeight="1" x14ac:dyDescent="0.25">
      <c r="A17" s="525"/>
      <c r="B17" s="526"/>
      <c r="C17" s="527" t="s">
        <v>139</v>
      </c>
      <c r="D17" s="528">
        <v>0</v>
      </c>
    </row>
    <row r="18" spans="1:4" ht="15" hidden="1" customHeight="1" x14ac:dyDescent="0.25">
      <c r="A18" s="529"/>
      <c r="B18" s="530"/>
      <c r="C18" s="531"/>
      <c r="D18" s="532">
        <v>0</v>
      </c>
    </row>
    <row r="19" spans="1:4" ht="15" hidden="1" customHeight="1" x14ac:dyDescent="0.25">
      <c r="A19" s="529"/>
      <c r="B19" s="530"/>
      <c r="C19" s="531" t="s">
        <v>138</v>
      </c>
      <c r="D19" s="532">
        <v>0</v>
      </c>
    </row>
    <row r="20" spans="1:4" ht="15" hidden="1" customHeight="1" x14ac:dyDescent="0.25">
      <c r="A20" s="529"/>
      <c r="B20" s="530"/>
      <c r="C20" s="531" t="s">
        <v>138</v>
      </c>
      <c r="D20" s="532">
        <v>0</v>
      </c>
    </row>
    <row r="21" spans="1:4" ht="15" hidden="1" customHeight="1" x14ac:dyDescent="0.25">
      <c r="A21" s="529"/>
      <c r="B21" s="530"/>
      <c r="C21" s="531"/>
      <c r="D21" s="532">
        <v>0</v>
      </c>
    </row>
    <row r="22" spans="1:4" ht="15" hidden="1" customHeight="1" x14ac:dyDescent="0.25">
      <c r="A22" s="529"/>
      <c r="B22" s="530"/>
      <c r="C22" s="531" t="s">
        <v>138</v>
      </c>
      <c r="D22" s="532">
        <v>0</v>
      </c>
    </row>
    <row r="23" spans="1:4" ht="15" hidden="1" customHeight="1" x14ac:dyDescent="0.25">
      <c r="A23" s="529"/>
      <c r="B23" s="530"/>
      <c r="C23" s="531" t="s">
        <v>138</v>
      </c>
      <c r="D23" s="532">
        <v>0</v>
      </c>
    </row>
    <row r="24" spans="1:4" ht="15" hidden="1" customHeight="1" x14ac:dyDescent="0.25">
      <c r="A24" s="529"/>
      <c r="B24" s="530"/>
      <c r="C24" s="531" t="s">
        <v>138</v>
      </c>
      <c r="D24" s="532">
        <v>0</v>
      </c>
    </row>
    <row r="25" spans="1:4" ht="15" hidden="1" customHeight="1" x14ac:dyDescent="0.25">
      <c r="A25" s="529"/>
      <c r="B25" s="530"/>
      <c r="C25" s="531" t="s">
        <v>138</v>
      </c>
      <c r="D25" s="532">
        <v>0</v>
      </c>
    </row>
    <row r="26" spans="1:4" ht="15" hidden="1" customHeight="1" x14ac:dyDescent="0.25">
      <c r="A26" s="529"/>
      <c r="B26" s="530"/>
      <c r="C26" s="531" t="s">
        <v>138</v>
      </c>
      <c r="D26" s="532">
        <v>0</v>
      </c>
    </row>
    <row r="27" spans="1:4" ht="15" hidden="1" customHeight="1" x14ac:dyDescent="0.25">
      <c r="A27" s="529"/>
      <c r="B27" s="530"/>
      <c r="C27" s="531" t="s">
        <v>138</v>
      </c>
      <c r="D27" s="532">
        <v>0</v>
      </c>
    </row>
    <row r="28" spans="1:4" ht="15" hidden="1" customHeight="1" x14ac:dyDescent="0.25">
      <c r="A28" s="529"/>
      <c r="B28" s="530"/>
      <c r="C28" s="531" t="s">
        <v>138</v>
      </c>
      <c r="D28" s="532">
        <v>0</v>
      </c>
    </row>
    <row r="29" spans="1:4" ht="15" hidden="1" customHeight="1" x14ac:dyDescent="0.25">
      <c r="A29" s="529"/>
      <c r="B29" s="530"/>
      <c r="C29" s="531" t="s">
        <v>138</v>
      </c>
      <c r="D29" s="532">
        <v>0</v>
      </c>
    </row>
    <row r="30" spans="1:4" ht="15" hidden="1" customHeight="1" x14ac:dyDescent="0.25">
      <c r="A30" s="529"/>
      <c r="B30" s="530"/>
      <c r="C30" s="531" t="s">
        <v>138</v>
      </c>
      <c r="D30" s="532">
        <v>0</v>
      </c>
    </row>
    <row r="31" spans="1:4" ht="15" hidden="1" customHeight="1" x14ac:dyDescent="0.25">
      <c r="A31" s="529"/>
      <c r="B31" s="530"/>
      <c r="C31" s="531" t="s">
        <v>138</v>
      </c>
      <c r="D31" s="532">
        <v>0</v>
      </c>
    </row>
    <row r="32" spans="1:4" ht="15" hidden="1" customHeight="1" x14ac:dyDescent="0.25">
      <c r="A32" s="529"/>
      <c r="B32" s="530"/>
      <c r="C32" s="531" t="s">
        <v>138</v>
      </c>
      <c r="D32" s="532">
        <v>0</v>
      </c>
    </row>
    <row r="33" spans="1:4" ht="15" hidden="1" customHeight="1" x14ac:dyDescent="0.25">
      <c r="A33" s="529"/>
      <c r="B33" s="530"/>
      <c r="C33" s="531" t="s">
        <v>138</v>
      </c>
      <c r="D33" s="532">
        <v>0</v>
      </c>
    </row>
    <row r="34" spans="1:4" ht="15" hidden="1" customHeight="1" x14ac:dyDescent="0.25">
      <c r="A34" s="529"/>
      <c r="B34" s="530"/>
      <c r="C34" s="531" t="s">
        <v>138</v>
      </c>
      <c r="D34" s="532">
        <v>0</v>
      </c>
    </row>
    <row r="35" spans="1:4" ht="15" hidden="1" customHeight="1" x14ac:dyDescent="0.25">
      <c r="A35" s="529"/>
      <c r="B35" s="530"/>
      <c r="C35" s="531" t="s">
        <v>138</v>
      </c>
      <c r="D35" s="532">
        <v>0</v>
      </c>
    </row>
    <row r="36" spans="1:4" ht="15" hidden="1" customHeight="1" x14ac:dyDescent="0.25">
      <c r="A36" s="529"/>
      <c r="B36" s="530"/>
      <c r="C36" s="531" t="s">
        <v>138</v>
      </c>
      <c r="D36" s="532">
        <v>0</v>
      </c>
    </row>
    <row r="37" spans="1:4" ht="15" hidden="1" customHeight="1" x14ac:dyDescent="0.25">
      <c r="A37" s="529"/>
      <c r="B37" s="530"/>
      <c r="C37" s="531" t="s">
        <v>138</v>
      </c>
      <c r="D37" s="532">
        <v>0</v>
      </c>
    </row>
    <row r="38" spans="1:4" ht="15" hidden="1" customHeight="1" x14ac:dyDescent="0.25">
      <c r="A38" s="529"/>
      <c r="B38" s="530"/>
      <c r="C38" s="531" t="s">
        <v>138</v>
      </c>
      <c r="D38" s="532">
        <v>0</v>
      </c>
    </row>
    <row r="39" spans="1:4" ht="15" hidden="1" customHeight="1" x14ac:dyDescent="0.25">
      <c r="A39" s="529"/>
      <c r="B39" s="530"/>
      <c r="C39" s="531" t="s">
        <v>138</v>
      </c>
      <c r="D39" s="532">
        <v>0</v>
      </c>
    </row>
    <row r="40" spans="1:4" ht="15" hidden="1" customHeight="1" x14ac:dyDescent="0.25">
      <c r="A40" s="529"/>
      <c r="B40" s="530"/>
      <c r="C40" s="531"/>
      <c r="D40" s="532">
        <v>0</v>
      </c>
    </row>
    <row r="41" spans="1:4" ht="15" hidden="1" customHeight="1" x14ac:dyDescent="0.25">
      <c r="A41" s="529"/>
      <c r="B41" s="530"/>
      <c r="C41" s="531" t="s">
        <v>139</v>
      </c>
      <c r="D41" s="532">
        <v>0</v>
      </c>
    </row>
    <row r="42" spans="1:4" ht="15" hidden="1" customHeight="1" x14ac:dyDescent="0.25">
      <c r="A42" s="529"/>
      <c r="B42" s="530"/>
      <c r="C42" s="531" t="s">
        <v>139</v>
      </c>
      <c r="D42" s="532">
        <v>0</v>
      </c>
    </row>
    <row r="43" spans="1:4" ht="15" hidden="1" customHeight="1" x14ac:dyDescent="0.25">
      <c r="A43" s="529"/>
      <c r="B43" s="530"/>
      <c r="C43" s="531" t="s">
        <v>139</v>
      </c>
      <c r="D43" s="532">
        <v>0</v>
      </c>
    </row>
    <row r="44" spans="1:4" ht="15" hidden="1" customHeight="1" x14ac:dyDescent="0.25">
      <c r="A44" s="529"/>
      <c r="B44" s="530"/>
      <c r="C44" s="531" t="s">
        <v>139</v>
      </c>
      <c r="D44" s="532">
        <v>0</v>
      </c>
    </row>
    <row r="45" spans="1:4" ht="15" hidden="1" customHeight="1" x14ac:dyDescent="0.25">
      <c r="A45" s="529"/>
      <c r="B45" s="530"/>
      <c r="C45" s="531" t="s">
        <v>139</v>
      </c>
      <c r="D45" s="532">
        <v>0</v>
      </c>
    </row>
    <row r="46" spans="1:4" ht="15" hidden="1" customHeight="1" x14ac:dyDescent="0.25">
      <c r="A46" s="529"/>
      <c r="B46" s="530"/>
      <c r="C46" s="531" t="s">
        <v>139</v>
      </c>
      <c r="D46" s="532">
        <v>0</v>
      </c>
    </row>
    <row r="47" spans="1:4" ht="15" hidden="1" customHeight="1" x14ac:dyDescent="0.25">
      <c r="A47" s="529"/>
      <c r="B47" s="530"/>
      <c r="C47" s="531" t="s">
        <v>139</v>
      </c>
      <c r="D47" s="532">
        <v>0</v>
      </c>
    </row>
    <row r="48" spans="1:4" ht="15" hidden="1" customHeight="1" x14ac:dyDescent="0.25">
      <c r="A48" s="529"/>
      <c r="B48" s="530"/>
      <c r="C48" s="531" t="s">
        <v>138</v>
      </c>
      <c r="D48" s="532">
        <v>0</v>
      </c>
    </row>
    <row r="49" spans="1:4" ht="15" hidden="1" customHeight="1" x14ac:dyDescent="0.25">
      <c r="A49" s="529"/>
      <c r="B49" s="530"/>
      <c r="C49" s="531" t="s">
        <v>139</v>
      </c>
      <c r="D49" s="532">
        <v>0</v>
      </c>
    </row>
    <row r="50" spans="1:4" ht="15" hidden="1" customHeight="1" x14ac:dyDescent="0.25">
      <c r="A50" s="529"/>
      <c r="B50" s="530"/>
      <c r="C50" s="531" t="s">
        <v>139</v>
      </c>
      <c r="D50" s="532">
        <v>0</v>
      </c>
    </row>
    <row r="51" spans="1:4" ht="15" hidden="1" customHeight="1" x14ac:dyDescent="0.25">
      <c r="A51" s="529"/>
      <c r="B51" s="530"/>
      <c r="C51" s="531" t="s">
        <v>138</v>
      </c>
      <c r="D51" s="532">
        <v>0</v>
      </c>
    </row>
    <row r="52" spans="1:4" ht="15" hidden="1" customHeight="1" x14ac:dyDescent="0.25">
      <c r="A52" s="529"/>
      <c r="B52" s="530"/>
      <c r="C52" s="531" t="s">
        <v>139</v>
      </c>
      <c r="D52" s="532">
        <v>0</v>
      </c>
    </row>
    <row r="53" spans="1:4" ht="15" hidden="1" customHeight="1" x14ac:dyDescent="0.25">
      <c r="A53" s="529"/>
      <c r="B53" s="530"/>
      <c r="C53" s="531" t="s">
        <v>139</v>
      </c>
      <c r="D53" s="532">
        <v>0</v>
      </c>
    </row>
    <row r="54" spans="1:4" ht="15" hidden="1" customHeight="1" x14ac:dyDescent="0.25">
      <c r="A54" s="529"/>
      <c r="B54" s="530"/>
      <c r="C54" s="531" t="s">
        <v>139</v>
      </c>
      <c r="D54" s="532">
        <v>0</v>
      </c>
    </row>
    <row r="55" spans="1:4" ht="15" hidden="1" customHeight="1" x14ac:dyDescent="0.25">
      <c r="A55" s="529"/>
      <c r="B55" s="530"/>
      <c r="C55" s="531" t="s">
        <v>139</v>
      </c>
      <c r="D55" s="532">
        <v>0</v>
      </c>
    </row>
    <row r="56" spans="1:4" ht="15" hidden="1" customHeight="1" x14ac:dyDescent="0.25">
      <c r="A56" s="529"/>
      <c r="B56" s="530"/>
      <c r="C56" s="531"/>
      <c r="D56" s="532">
        <v>0</v>
      </c>
    </row>
    <row r="57" spans="1:4" ht="15" hidden="1" customHeight="1" x14ac:dyDescent="0.25">
      <c r="A57" s="529"/>
      <c r="B57" s="530"/>
      <c r="C57" s="531" t="s">
        <v>140</v>
      </c>
      <c r="D57" s="532">
        <v>0</v>
      </c>
    </row>
    <row r="58" spans="1:4" ht="15" hidden="1" customHeight="1" x14ac:dyDescent="0.25">
      <c r="A58" s="529"/>
      <c r="B58" s="530"/>
      <c r="C58" s="531" t="s">
        <v>139</v>
      </c>
      <c r="D58" s="532">
        <v>0</v>
      </c>
    </row>
    <row r="59" spans="1:4" ht="15" hidden="1" customHeight="1" x14ac:dyDescent="0.25">
      <c r="A59" s="529"/>
      <c r="B59" s="530"/>
      <c r="C59" s="531" t="s">
        <v>139</v>
      </c>
      <c r="D59" s="532">
        <v>0</v>
      </c>
    </row>
    <row r="60" spans="1:4" ht="15" hidden="1" customHeight="1" x14ac:dyDescent="0.25">
      <c r="A60" s="529"/>
      <c r="B60" s="530"/>
      <c r="C60" s="531" t="s">
        <v>139</v>
      </c>
      <c r="D60" s="532">
        <v>0</v>
      </c>
    </row>
    <row r="61" spans="1:4" ht="15" hidden="1" customHeight="1" x14ac:dyDescent="0.25">
      <c r="A61" s="529"/>
      <c r="B61" s="530"/>
      <c r="C61" s="531" t="s">
        <v>139</v>
      </c>
      <c r="D61" s="532">
        <v>0</v>
      </c>
    </row>
    <row r="62" spans="1:4" ht="15" hidden="1" customHeight="1" x14ac:dyDescent="0.25">
      <c r="A62" s="529"/>
      <c r="B62" s="530"/>
      <c r="C62" s="531"/>
      <c r="D62" s="532">
        <v>0</v>
      </c>
    </row>
    <row r="63" spans="1:4" ht="15" hidden="1" customHeight="1" x14ac:dyDescent="0.25">
      <c r="A63" s="529"/>
      <c r="B63" s="530"/>
      <c r="C63" s="531"/>
      <c r="D63" s="532">
        <v>0</v>
      </c>
    </row>
    <row r="64" spans="1:4" ht="15" hidden="1" customHeight="1" x14ac:dyDescent="0.25">
      <c r="A64" s="529"/>
      <c r="B64" s="530"/>
      <c r="C64" s="531" t="s">
        <v>139</v>
      </c>
      <c r="D64" s="532">
        <v>0</v>
      </c>
    </row>
    <row r="65" spans="1:4" ht="15" hidden="1" customHeight="1" x14ac:dyDescent="0.25">
      <c r="A65" s="529"/>
      <c r="B65" s="530"/>
      <c r="C65" s="531" t="s">
        <v>139</v>
      </c>
      <c r="D65" s="532">
        <v>0</v>
      </c>
    </row>
    <row r="66" spans="1:4" ht="15" hidden="1" customHeight="1" x14ac:dyDescent="0.25">
      <c r="A66" s="529"/>
      <c r="B66" s="530"/>
      <c r="C66" s="531" t="s">
        <v>139</v>
      </c>
      <c r="D66" s="532">
        <v>0</v>
      </c>
    </row>
    <row r="67" spans="1:4" ht="15" hidden="1" customHeight="1" x14ac:dyDescent="0.25">
      <c r="A67" s="529"/>
      <c r="B67" s="530"/>
      <c r="C67" s="531" t="s">
        <v>139</v>
      </c>
      <c r="D67" s="532">
        <v>0</v>
      </c>
    </row>
    <row r="68" spans="1:4" ht="15" hidden="1" customHeight="1" x14ac:dyDescent="0.25">
      <c r="A68" s="529"/>
      <c r="B68" s="530"/>
      <c r="C68" s="531" t="s">
        <v>139</v>
      </c>
      <c r="D68" s="532">
        <v>0</v>
      </c>
    </row>
    <row r="69" spans="1:4" ht="15" hidden="1" customHeight="1" x14ac:dyDescent="0.25">
      <c r="A69" s="529"/>
      <c r="B69" s="530"/>
      <c r="C69" s="531" t="s">
        <v>139</v>
      </c>
      <c r="D69" s="532">
        <v>0</v>
      </c>
    </row>
    <row r="70" spans="1:4" ht="15" hidden="1" customHeight="1" x14ac:dyDescent="0.25">
      <c r="A70" s="529"/>
      <c r="B70" s="530"/>
      <c r="C70" s="531" t="s">
        <v>139</v>
      </c>
      <c r="D70" s="532">
        <v>0</v>
      </c>
    </row>
    <row r="71" spans="1:4" ht="15" hidden="1" customHeight="1" x14ac:dyDescent="0.25">
      <c r="A71" s="529"/>
      <c r="B71" s="530"/>
      <c r="C71" s="531" t="s">
        <v>139</v>
      </c>
      <c r="D71" s="532">
        <v>0</v>
      </c>
    </row>
    <row r="72" spans="1:4" ht="15" hidden="1" customHeight="1" x14ac:dyDescent="0.25">
      <c r="A72" s="529"/>
      <c r="B72" s="530"/>
      <c r="C72" s="531" t="s">
        <v>139</v>
      </c>
      <c r="D72" s="532">
        <v>0</v>
      </c>
    </row>
    <row r="73" spans="1:4" ht="15" hidden="1" customHeight="1" x14ac:dyDescent="0.25">
      <c r="A73" s="529"/>
      <c r="B73" s="530"/>
      <c r="C73" s="531" t="s">
        <v>139</v>
      </c>
      <c r="D73" s="532">
        <v>0</v>
      </c>
    </row>
    <row r="74" spans="1:4" ht="15" hidden="1" customHeight="1" x14ac:dyDescent="0.25">
      <c r="A74" s="529"/>
      <c r="B74" s="530"/>
      <c r="C74" s="531"/>
      <c r="D74" s="532">
        <v>0</v>
      </c>
    </row>
    <row r="75" spans="1:4" ht="15" hidden="1" customHeight="1" x14ac:dyDescent="0.25">
      <c r="A75" s="529"/>
      <c r="B75" s="530"/>
      <c r="C75" s="531"/>
      <c r="D75" s="532">
        <v>0</v>
      </c>
    </row>
    <row r="76" spans="1:4" ht="15" hidden="1" customHeight="1" x14ac:dyDescent="0.25">
      <c r="A76" s="529"/>
      <c r="B76" s="530"/>
      <c r="C76" s="531" t="s">
        <v>139</v>
      </c>
      <c r="D76" s="532">
        <v>0</v>
      </c>
    </row>
    <row r="77" spans="1:4" ht="15" hidden="1" customHeight="1" x14ac:dyDescent="0.25">
      <c r="A77" s="529"/>
      <c r="B77" s="530"/>
      <c r="C77" s="531" t="s">
        <v>139</v>
      </c>
      <c r="D77" s="532">
        <v>0</v>
      </c>
    </row>
    <row r="78" spans="1:4" ht="15" hidden="1" customHeight="1" x14ac:dyDescent="0.25">
      <c r="A78" s="529"/>
      <c r="B78" s="530"/>
      <c r="C78" s="531" t="s">
        <v>139</v>
      </c>
      <c r="D78" s="532">
        <v>0</v>
      </c>
    </row>
    <row r="79" spans="1:4" ht="15" hidden="1" customHeight="1" x14ac:dyDescent="0.25">
      <c r="A79" s="529"/>
      <c r="B79" s="530"/>
      <c r="C79" s="531"/>
      <c r="D79" s="532">
        <v>0</v>
      </c>
    </row>
    <row r="80" spans="1:4" ht="15" hidden="1" customHeight="1" x14ac:dyDescent="0.25">
      <c r="A80" s="529"/>
      <c r="B80" s="530"/>
      <c r="C80" s="531"/>
      <c r="D80" s="532">
        <v>0</v>
      </c>
    </row>
    <row r="81" spans="1:4" ht="15" hidden="1" customHeight="1" x14ac:dyDescent="0.25">
      <c r="A81" s="529"/>
      <c r="B81" s="530"/>
      <c r="C81" s="531"/>
      <c r="D81" s="532">
        <v>0</v>
      </c>
    </row>
    <row r="82" spans="1:4" ht="15" hidden="1" customHeight="1" x14ac:dyDescent="0.25">
      <c r="A82" s="529"/>
      <c r="B82" s="530"/>
      <c r="C82" s="531" t="s">
        <v>139</v>
      </c>
      <c r="D82" s="532">
        <v>0</v>
      </c>
    </row>
    <row r="83" spans="1:4" ht="15" hidden="1" customHeight="1" x14ac:dyDescent="0.25">
      <c r="A83" s="529"/>
      <c r="B83" s="530"/>
      <c r="C83" s="531" t="s">
        <v>139</v>
      </c>
      <c r="D83" s="532">
        <v>0</v>
      </c>
    </row>
    <row r="84" spans="1:4" ht="15" hidden="1" customHeight="1" x14ac:dyDescent="0.25">
      <c r="A84" s="529"/>
      <c r="B84" s="530"/>
      <c r="C84" s="531" t="s">
        <v>139</v>
      </c>
      <c r="D84" s="532">
        <v>0</v>
      </c>
    </row>
    <row r="85" spans="1:4" ht="15" hidden="1" customHeight="1" x14ac:dyDescent="0.25">
      <c r="A85" s="529"/>
      <c r="B85" s="530"/>
      <c r="C85" s="531" t="s">
        <v>139</v>
      </c>
      <c r="D85" s="532">
        <v>0</v>
      </c>
    </row>
    <row r="86" spans="1:4" ht="15" hidden="1" customHeight="1" x14ac:dyDescent="0.25">
      <c r="A86" s="529"/>
      <c r="B86" s="530"/>
      <c r="C86" s="531" t="s">
        <v>139</v>
      </c>
      <c r="D86" s="532">
        <v>0</v>
      </c>
    </row>
    <row r="87" spans="1:4" ht="15" hidden="1" customHeight="1" x14ac:dyDescent="0.25">
      <c r="A87" s="529"/>
      <c r="B87" s="530"/>
      <c r="C87" s="531" t="s">
        <v>139</v>
      </c>
      <c r="D87" s="532">
        <v>0</v>
      </c>
    </row>
    <row r="88" spans="1:4" ht="15" hidden="1" customHeight="1" x14ac:dyDescent="0.25">
      <c r="A88" s="529"/>
      <c r="B88" s="530"/>
      <c r="C88" s="531" t="s">
        <v>139</v>
      </c>
      <c r="D88" s="532">
        <v>0</v>
      </c>
    </row>
    <row r="89" spans="1:4" ht="15" hidden="1" customHeight="1" x14ac:dyDescent="0.25">
      <c r="A89" s="529"/>
      <c r="B89" s="530"/>
      <c r="C89" s="531" t="s">
        <v>139</v>
      </c>
      <c r="D89" s="532">
        <v>0</v>
      </c>
    </row>
    <row r="90" spans="1:4" ht="15" hidden="1" customHeight="1" x14ac:dyDescent="0.25">
      <c r="A90" s="529"/>
      <c r="B90" s="530"/>
      <c r="C90" s="531" t="s">
        <v>139</v>
      </c>
      <c r="D90" s="532">
        <v>0</v>
      </c>
    </row>
    <row r="91" spans="1:4" ht="15" hidden="1" customHeight="1" x14ac:dyDescent="0.25">
      <c r="A91" s="529"/>
      <c r="B91" s="530"/>
      <c r="C91" s="531" t="s">
        <v>139</v>
      </c>
      <c r="D91" s="532">
        <v>0</v>
      </c>
    </row>
    <row r="92" spans="1:4" ht="15" hidden="1" customHeight="1" x14ac:dyDescent="0.25">
      <c r="A92" s="529"/>
      <c r="B92" s="530"/>
      <c r="C92" s="531" t="s">
        <v>139</v>
      </c>
      <c r="D92" s="532">
        <v>0</v>
      </c>
    </row>
    <row r="93" spans="1:4" ht="15" hidden="1" customHeight="1" x14ac:dyDescent="0.25">
      <c r="A93" s="529"/>
      <c r="B93" s="530"/>
      <c r="C93" s="531" t="s">
        <v>139</v>
      </c>
      <c r="D93" s="532">
        <v>0</v>
      </c>
    </row>
    <row r="94" spans="1:4" ht="15" hidden="1" customHeight="1" x14ac:dyDescent="0.25">
      <c r="A94" s="529"/>
      <c r="B94" s="530"/>
      <c r="C94" s="531" t="s">
        <v>139</v>
      </c>
      <c r="D94" s="532">
        <v>0</v>
      </c>
    </row>
    <row r="95" spans="1:4" ht="15" hidden="1" customHeight="1" x14ac:dyDescent="0.25">
      <c r="A95" s="529"/>
      <c r="B95" s="530"/>
      <c r="C95" s="531" t="s">
        <v>139</v>
      </c>
      <c r="D95" s="532">
        <v>0</v>
      </c>
    </row>
    <row r="96" spans="1:4" ht="15" hidden="1" customHeight="1" x14ac:dyDescent="0.25">
      <c r="A96" s="529"/>
      <c r="B96" s="530"/>
      <c r="C96" s="531" t="s">
        <v>139</v>
      </c>
      <c r="D96" s="532">
        <v>0</v>
      </c>
    </row>
    <row r="97" spans="1:4" ht="15" hidden="1" customHeight="1" x14ac:dyDescent="0.25">
      <c r="A97" s="529"/>
      <c r="B97" s="530"/>
      <c r="C97" s="531" t="s">
        <v>139</v>
      </c>
      <c r="D97" s="532">
        <v>0</v>
      </c>
    </row>
    <row r="98" spans="1:4" ht="15" hidden="1" customHeight="1" x14ac:dyDescent="0.25">
      <c r="A98" s="529"/>
      <c r="B98" s="530"/>
      <c r="C98" s="531" t="s">
        <v>139</v>
      </c>
      <c r="D98" s="532">
        <v>0</v>
      </c>
    </row>
    <row r="99" spans="1:4" ht="15" hidden="1" customHeight="1" x14ac:dyDescent="0.25">
      <c r="A99" s="529"/>
      <c r="B99" s="530"/>
      <c r="C99" s="531" t="s">
        <v>139</v>
      </c>
      <c r="D99" s="532">
        <v>0</v>
      </c>
    </row>
    <row r="100" spans="1:4" ht="15" hidden="1" customHeight="1" x14ac:dyDescent="0.25">
      <c r="A100" s="529"/>
      <c r="B100" s="530"/>
      <c r="C100" s="531" t="s">
        <v>139</v>
      </c>
      <c r="D100" s="532">
        <v>0</v>
      </c>
    </row>
    <row r="101" spans="1:4" ht="15" hidden="1" customHeight="1" x14ac:dyDescent="0.25">
      <c r="A101" s="529"/>
      <c r="B101" s="530"/>
      <c r="C101" s="531" t="s">
        <v>139</v>
      </c>
      <c r="D101" s="532">
        <v>0</v>
      </c>
    </row>
    <row r="102" spans="1:4" ht="15" hidden="1" customHeight="1" x14ac:dyDescent="0.25">
      <c r="A102" s="529"/>
      <c r="B102" s="530"/>
      <c r="C102" s="531" t="s">
        <v>139</v>
      </c>
      <c r="D102" s="532">
        <v>0</v>
      </c>
    </row>
    <row r="103" spans="1:4" ht="15" hidden="1" customHeight="1" x14ac:dyDescent="0.25">
      <c r="A103" s="529"/>
      <c r="B103" s="530"/>
      <c r="C103" s="531" t="s">
        <v>139</v>
      </c>
      <c r="D103" s="532">
        <v>0</v>
      </c>
    </row>
    <row r="104" spans="1:4" ht="15" hidden="1" customHeight="1" x14ac:dyDescent="0.25">
      <c r="A104" s="529"/>
      <c r="B104" s="530"/>
      <c r="C104" s="531"/>
      <c r="D104" s="532">
        <v>0</v>
      </c>
    </row>
    <row r="105" spans="1:4" ht="15" hidden="1" customHeight="1" x14ac:dyDescent="0.25">
      <c r="A105" s="529"/>
      <c r="B105" s="530"/>
      <c r="C105" s="531"/>
      <c r="D105" s="532">
        <v>0</v>
      </c>
    </row>
    <row r="106" spans="1:4" ht="15" hidden="1" customHeight="1" x14ac:dyDescent="0.25">
      <c r="A106" s="529"/>
      <c r="B106" s="530"/>
      <c r="C106" s="531"/>
      <c r="D106" s="532">
        <v>0</v>
      </c>
    </row>
    <row r="107" spans="1:4" ht="15" hidden="1" customHeight="1" x14ac:dyDescent="0.25">
      <c r="A107" s="529"/>
      <c r="B107" s="530"/>
      <c r="C107" s="531"/>
      <c r="D107" s="532">
        <v>0</v>
      </c>
    </row>
    <row r="108" spans="1:4" ht="15" customHeight="1" x14ac:dyDescent="0.25">
      <c r="A108" s="529" t="s">
        <v>162</v>
      </c>
      <c r="B108" s="530" t="s">
        <v>165</v>
      </c>
      <c r="C108" s="531" t="s">
        <v>168</v>
      </c>
      <c r="D108" s="532"/>
    </row>
    <row r="109" spans="1:4" ht="15" customHeight="1" x14ac:dyDescent="0.25"/>
    <row r="110" spans="1:4" ht="15" customHeight="1" x14ac:dyDescent="0.25"/>
    <row r="111" spans="1:4" ht="18" customHeight="1" x14ac:dyDescent="0.25">
      <c r="C111" s="413" t="s">
        <v>3</v>
      </c>
      <c r="D111" s="398">
        <f>SUBTOTAL(9,D6:D108)</f>
        <v>0</v>
      </c>
    </row>
    <row r="112" spans="1:4" ht="15" customHeight="1" x14ac:dyDescent="0.25">
      <c r="C112" s="473"/>
      <c r="D112" s="474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</sheetData>
  <autoFilter ref="A5:D108" xr:uid="{8BFC82A1-2C76-4FC5-9AED-9D9025076B60}">
    <filterColumn colId="0">
      <customFilters>
        <customFilter operator="notEqual" val=" "/>
      </customFilters>
    </filterColumn>
  </autoFilter>
  <mergeCells count="6">
    <mergeCell ref="A4:A5"/>
    <mergeCell ref="A1:D1"/>
    <mergeCell ref="C112:D112"/>
    <mergeCell ref="B4:B5"/>
    <mergeCell ref="C4:C5"/>
    <mergeCell ref="D4:D5"/>
  </mergeCells>
  <pageMargins left="2.1145833333333335" right="0.70866141732283472" top="0.69791666666666663" bottom="0.17708333333333334" header="0.31496062992125984" footer="0.31496062992125984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sSumar">
    <tabColor rgb="FFFFFF00"/>
  </sheetPr>
  <dimension ref="A1:W151"/>
  <sheetViews>
    <sheetView showZeros="0" tabSelected="1" zoomScaleNormal="100" workbookViewId="0">
      <selection activeCell="K12" sqref="K12"/>
    </sheetView>
  </sheetViews>
  <sheetFormatPr defaultColWidth="9.140625" defaultRowHeight="17.100000000000001" customHeight="1" x14ac:dyDescent="0.25"/>
  <cols>
    <col min="1" max="1" width="0.85546875" style="1" customWidth="1"/>
    <col min="2" max="2" width="3.7109375" style="1" customWidth="1"/>
    <col min="3" max="3" width="22.28515625" style="175" customWidth="1"/>
    <col min="4" max="4" width="8.7109375" style="1" hidden="1" customWidth="1"/>
    <col min="5" max="5" width="11.85546875" style="1" customWidth="1"/>
    <col min="6" max="6" width="5" style="1" hidden="1" customWidth="1"/>
    <col min="7" max="7" width="2.42578125" style="1" hidden="1" customWidth="1"/>
    <col min="8" max="8" width="1.7109375" style="13" customWidth="1"/>
    <col min="9" max="9" width="12.7109375" style="310" customWidth="1"/>
    <col min="10" max="10" width="12.28515625" style="6" customWidth="1"/>
    <col min="11" max="11" width="14.5703125" style="6" customWidth="1"/>
    <col min="12" max="12" width="4.85546875" style="315" bestFit="1" customWidth="1"/>
    <col min="13" max="13" width="19" style="1" customWidth="1"/>
    <col min="14" max="14" width="9.140625" style="1" hidden="1" customWidth="1"/>
    <col min="15" max="15" width="10.7109375" style="326" customWidth="1"/>
    <col min="16" max="16" width="9.7109375" style="15" customWidth="1"/>
    <col min="17" max="17" width="13.7109375" style="15" customWidth="1"/>
    <col min="18" max="19" width="13.7109375" style="7" customWidth="1"/>
    <col min="20" max="20" width="4" style="1" customWidth="1"/>
    <col min="21" max="16384" width="9.140625" style="1"/>
  </cols>
  <sheetData>
    <row r="1" spans="1:19" ht="16.350000000000001" customHeight="1" x14ac:dyDescent="0.25">
      <c r="A1" s="1">
        <v>10</v>
      </c>
      <c r="C1" s="494" t="s">
        <v>136</v>
      </c>
      <c r="D1" s="475"/>
      <c r="E1" s="475"/>
      <c r="F1" s="475"/>
      <c r="G1" s="475"/>
      <c r="H1" s="475"/>
      <c r="I1" s="494"/>
      <c r="J1" s="475"/>
      <c r="K1" s="2"/>
      <c r="O1" s="475" t="s">
        <v>146</v>
      </c>
      <c r="P1" s="475"/>
      <c r="Q1" s="475"/>
      <c r="R1" s="475"/>
      <c r="S1" s="2"/>
    </row>
    <row r="2" spans="1:19" ht="16.350000000000001" customHeight="1" x14ac:dyDescent="0.25">
      <c r="B2" s="3"/>
      <c r="C2" s="178"/>
      <c r="G2" s="4" t="s">
        <v>89</v>
      </c>
      <c r="H2" s="5"/>
      <c r="I2" s="495"/>
      <c r="J2" s="496"/>
      <c r="L2" s="316"/>
      <c r="O2" s="321"/>
      <c r="P2" s="441">
        <f>I2</f>
        <v>0</v>
      </c>
      <c r="Q2" s="442"/>
    </row>
    <row r="3" spans="1:19" ht="16.350000000000001" customHeight="1" x14ac:dyDescent="0.25">
      <c r="B3" s="3"/>
      <c r="C3" s="178"/>
      <c r="G3" s="8" t="s">
        <v>90</v>
      </c>
      <c r="H3" s="9"/>
      <c r="I3" s="304"/>
      <c r="J3" s="10"/>
      <c r="L3" s="316"/>
      <c r="O3" s="322"/>
      <c r="P3" s="11">
        <f>I3</f>
        <v>0</v>
      </c>
      <c r="Q3" s="12"/>
    </row>
    <row r="4" spans="1:19" ht="5.0999999999999996" customHeight="1" x14ac:dyDescent="0.25">
      <c r="B4" s="3"/>
      <c r="C4" s="178"/>
      <c r="G4" s="55"/>
      <c r="H4" s="49"/>
      <c r="I4" s="246"/>
      <c r="J4" s="14"/>
      <c r="L4" s="316"/>
      <c r="O4" s="320"/>
      <c r="P4" s="118"/>
      <c r="Q4" s="119"/>
    </row>
    <row r="5" spans="1:19" ht="16.350000000000001" customHeight="1" x14ac:dyDescent="0.25">
      <c r="B5" s="3"/>
      <c r="C5" s="178"/>
      <c r="G5" s="55"/>
      <c r="H5" s="49"/>
      <c r="I5" s="246"/>
      <c r="J5" s="14"/>
      <c r="L5" s="316"/>
      <c r="O5" s="320"/>
      <c r="P5" s="118"/>
      <c r="Q5" s="119"/>
    </row>
    <row r="6" spans="1:19" ht="5.0999999999999996" customHeight="1" x14ac:dyDescent="0.25">
      <c r="B6" s="3"/>
      <c r="C6" s="178"/>
      <c r="G6" s="55"/>
      <c r="H6" s="49"/>
      <c r="I6" s="246"/>
      <c r="J6" s="14"/>
      <c r="L6" s="316"/>
      <c r="O6" s="320"/>
      <c r="P6" s="118"/>
      <c r="Q6" s="119"/>
    </row>
    <row r="7" spans="1:19" ht="16.350000000000001" customHeight="1" x14ac:dyDescent="0.25">
      <c r="B7" s="3"/>
      <c r="C7" s="178"/>
      <c r="G7" s="55"/>
      <c r="H7" s="49"/>
      <c r="I7" s="537" t="s">
        <v>172</v>
      </c>
      <c r="J7" s="14"/>
      <c r="L7" s="316"/>
      <c r="O7" s="320"/>
      <c r="P7" s="118"/>
      <c r="Q7" s="119"/>
    </row>
    <row r="8" spans="1:19" ht="5.0999999999999996" customHeight="1" x14ac:dyDescent="0.25">
      <c r="B8" s="3"/>
      <c r="C8" s="178"/>
      <c r="G8" s="55"/>
      <c r="H8" s="49"/>
      <c r="I8" s="246"/>
      <c r="J8" s="14"/>
      <c r="L8" s="316"/>
      <c r="O8" s="320"/>
      <c r="P8" s="118"/>
      <c r="Q8" s="119"/>
    </row>
    <row r="9" spans="1:19" ht="16.350000000000001" customHeight="1" x14ac:dyDescent="0.25">
      <c r="B9" s="3"/>
      <c r="C9" s="178"/>
      <c r="G9" s="55"/>
      <c r="H9" s="49"/>
      <c r="I9" s="246"/>
      <c r="J9" s="14"/>
      <c r="L9" s="316"/>
      <c r="O9" s="320"/>
      <c r="P9" s="118"/>
      <c r="Q9" s="119"/>
    </row>
    <row r="10" spans="1:19" ht="5.0999999999999996" customHeight="1" x14ac:dyDescent="0.25">
      <c r="B10" s="3"/>
      <c r="C10" s="178"/>
      <c r="G10" s="55"/>
      <c r="H10" s="49"/>
      <c r="I10" s="246"/>
      <c r="J10" s="14"/>
      <c r="L10" s="316"/>
      <c r="O10" s="320"/>
      <c r="P10" s="118"/>
      <c r="Q10" s="119"/>
    </row>
    <row r="11" spans="1:19" ht="16.350000000000001" customHeight="1" x14ac:dyDescent="0.25">
      <c r="B11" s="3"/>
      <c r="C11" s="178"/>
      <c r="G11" s="55"/>
      <c r="H11" s="49"/>
      <c r="I11" s="246"/>
      <c r="J11" s="14"/>
      <c r="L11" s="316"/>
      <c r="O11" s="320"/>
      <c r="P11" s="118"/>
      <c r="Q11" s="119"/>
    </row>
    <row r="12" spans="1:19" ht="5.0999999999999996" customHeight="1" x14ac:dyDescent="0.25">
      <c r="B12" s="3"/>
      <c r="C12" s="178"/>
      <c r="G12" s="55"/>
      <c r="H12" s="49"/>
      <c r="I12" s="246"/>
      <c r="J12" s="14"/>
      <c r="L12" s="316"/>
      <c r="O12" s="320"/>
      <c r="P12" s="118"/>
      <c r="Q12" s="119"/>
    </row>
    <row r="13" spans="1:19" s="120" customFormat="1" ht="16.350000000000001" customHeight="1" thickBot="1" x14ac:dyDescent="0.3">
      <c r="C13" s="175" t="s">
        <v>4</v>
      </c>
      <c r="D13" s="121"/>
      <c r="H13" s="122"/>
      <c r="I13" s="241"/>
      <c r="J13" s="6"/>
      <c r="K13" s="14"/>
      <c r="L13" s="315"/>
      <c r="O13" s="323" t="s">
        <v>4</v>
      </c>
      <c r="P13" s="123"/>
      <c r="Q13" s="123"/>
      <c r="R13" s="7"/>
      <c r="S13" s="7"/>
    </row>
    <row r="14" spans="1:19" s="18" customFormat="1" ht="16.350000000000001" customHeight="1" x14ac:dyDescent="0.25">
      <c r="A14" s="16"/>
      <c r="B14" s="477" t="s">
        <v>0</v>
      </c>
      <c r="C14" s="490" t="s">
        <v>2</v>
      </c>
      <c r="D14" s="492" t="s">
        <v>1</v>
      </c>
      <c r="E14" s="477" t="s">
        <v>147</v>
      </c>
      <c r="F14" s="488" t="s">
        <v>137</v>
      </c>
      <c r="G14" s="477" t="s">
        <v>88</v>
      </c>
      <c r="H14" s="17"/>
      <c r="I14" s="479" t="s">
        <v>148</v>
      </c>
      <c r="J14" s="481" t="s">
        <v>18</v>
      </c>
      <c r="K14" s="481" t="s">
        <v>19</v>
      </c>
      <c r="L14" s="483" t="s">
        <v>137</v>
      </c>
      <c r="O14" s="484" t="s">
        <v>16</v>
      </c>
      <c r="P14" s="477" t="s">
        <v>17</v>
      </c>
      <c r="Q14" s="486" t="s">
        <v>9</v>
      </c>
      <c r="R14" s="488" t="s">
        <v>11</v>
      </c>
      <c r="S14" s="497" t="s">
        <v>12</v>
      </c>
    </row>
    <row r="15" spans="1:19" s="18" customFormat="1" ht="16.350000000000001" customHeight="1" thickBot="1" x14ac:dyDescent="0.3">
      <c r="A15" s="16"/>
      <c r="B15" s="478"/>
      <c r="C15" s="491"/>
      <c r="D15" s="493"/>
      <c r="E15" s="478"/>
      <c r="F15" s="489"/>
      <c r="G15" s="478"/>
      <c r="H15" s="17"/>
      <c r="I15" s="480"/>
      <c r="J15" s="482"/>
      <c r="K15" s="482"/>
      <c r="L15" s="483"/>
      <c r="O15" s="485"/>
      <c r="P15" s="478"/>
      <c r="Q15" s="487"/>
      <c r="R15" s="489"/>
      <c r="S15" s="498"/>
    </row>
    <row r="16" spans="1:19" ht="16.350000000000001" customHeight="1" thickBot="1" x14ac:dyDescent="0.3">
      <c r="A16" s="19"/>
      <c r="B16" s="20" t="s">
        <v>20</v>
      </c>
      <c r="C16" s="179" t="str">
        <f>Originál!C16</f>
        <v>aaa</v>
      </c>
      <c r="D16" s="21"/>
      <c r="E16" s="300">
        <f>SUM('0'!E16)</f>
        <v>0</v>
      </c>
      <c r="F16" s="154" t="str">
        <f>Originál!L16</f>
        <v>l.</v>
      </c>
      <c r="G16" s="22"/>
      <c r="H16" s="23">
        <v>0</v>
      </c>
      <c r="I16" s="305">
        <f>SUM('0'!I16)</f>
        <v>0</v>
      </c>
      <c r="J16" s="157">
        <f>Originál!J16</f>
        <v>2</v>
      </c>
      <c r="K16" s="25">
        <f>I16*J16</f>
        <v>0</v>
      </c>
      <c r="L16" s="315" t="str">
        <f>Originál!L16</f>
        <v>l.</v>
      </c>
      <c r="O16" s="324">
        <f>Originál!O16</f>
        <v>1.032</v>
      </c>
      <c r="P16" s="26">
        <f>J16</f>
        <v>2</v>
      </c>
      <c r="Q16" s="27">
        <f>I16*J16</f>
        <v>0</v>
      </c>
      <c r="R16" s="27">
        <f>(P16-O16)*I16</f>
        <v>0</v>
      </c>
      <c r="S16" s="28">
        <f>R16*0.8</f>
        <v>0</v>
      </c>
    </row>
    <row r="17" spans="1:19" ht="16.350000000000001" customHeight="1" thickBot="1" x14ac:dyDescent="0.3">
      <c r="A17" s="19"/>
      <c r="B17" s="29" t="s">
        <v>21</v>
      </c>
      <c r="C17" s="179" t="str">
        <f>Originál!C17</f>
        <v>sss</v>
      </c>
      <c r="D17" s="21"/>
      <c r="E17" s="301">
        <f>SUM('0'!E17)</f>
        <v>0</v>
      </c>
      <c r="F17" s="154" t="str">
        <f>Originál!L17</f>
        <v>l.</v>
      </c>
      <c r="G17" s="30"/>
      <c r="H17" s="23">
        <v>0</v>
      </c>
      <c r="I17" s="306">
        <f>SUM('0'!I17)</f>
        <v>0</v>
      </c>
      <c r="J17" s="31">
        <f>Originál!J17</f>
        <v>2</v>
      </c>
      <c r="K17" s="32">
        <f t="shared" ref="K17:K51" si="0">I17*J17</f>
        <v>0</v>
      </c>
      <c r="L17" s="315" t="str">
        <f>Originál!L17</f>
        <v>l.</v>
      </c>
      <c r="O17" s="324">
        <f>Originál!O17</f>
        <v>0.49299999999999999</v>
      </c>
      <c r="P17" s="33">
        <f t="shared" ref="P17:P52" si="1">J17</f>
        <v>2</v>
      </c>
      <c r="Q17" s="34">
        <f t="shared" ref="Q17:Q51" si="2">I17*J17</f>
        <v>0</v>
      </c>
      <c r="R17" s="34">
        <f>(P17-O17)*I17</f>
        <v>0</v>
      </c>
      <c r="S17" s="35">
        <f t="shared" ref="S17:S51" si="3">R17*0.8</f>
        <v>0</v>
      </c>
    </row>
    <row r="18" spans="1:19" ht="16.350000000000001" customHeight="1" thickBot="1" x14ac:dyDescent="0.3">
      <c r="A18" s="19"/>
      <c r="B18" s="29" t="s">
        <v>22</v>
      </c>
      <c r="C18" s="179" t="str">
        <f>Originál!C18</f>
        <v>dddd</v>
      </c>
      <c r="D18" s="21"/>
      <c r="E18" s="301">
        <f>SUM('0'!E18)</f>
        <v>0</v>
      </c>
      <c r="F18" s="154" t="str">
        <f>Originál!L18</f>
        <v>l.</v>
      </c>
      <c r="G18" s="30"/>
      <c r="H18" s="23">
        <v>0</v>
      </c>
      <c r="I18" s="307">
        <f>SUM('0'!I18)</f>
        <v>0</v>
      </c>
      <c r="J18" s="31">
        <f>Originál!J18</f>
        <v>2.8</v>
      </c>
      <c r="K18" s="32">
        <f t="shared" si="0"/>
        <v>0</v>
      </c>
      <c r="L18" s="315" t="str">
        <f>Originál!L18</f>
        <v>l.</v>
      </c>
      <c r="O18" s="324">
        <f>Originál!O18</f>
        <v>1.52</v>
      </c>
      <c r="P18" s="33">
        <f t="shared" si="1"/>
        <v>2.8</v>
      </c>
      <c r="Q18" s="34">
        <f t="shared" si="2"/>
        <v>0</v>
      </c>
      <c r="R18" s="34">
        <f t="shared" ref="R18:R51" si="4">(P18-O18)*I18</f>
        <v>0</v>
      </c>
      <c r="S18" s="35">
        <f t="shared" si="3"/>
        <v>0</v>
      </c>
    </row>
    <row r="19" spans="1:19" ht="16.350000000000001" customHeight="1" thickBot="1" x14ac:dyDescent="0.3">
      <c r="A19" s="19"/>
      <c r="B19" s="29" t="s">
        <v>23</v>
      </c>
      <c r="C19" s="179">
        <f>Originál!C19</f>
        <v>0</v>
      </c>
      <c r="D19" s="21"/>
      <c r="E19" s="301">
        <f>SUM('0'!E19)</f>
        <v>0</v>
      </c>
      <c r="F19" s="154">
        <f>Originál!L19</f>
        <v>0</v>
      </c>
      <c r="G19" s="30"/>
      <c r="H19" s="23">
        <v>0</v>
      </c>
      <c r="I19" s="308">
        <f>SUM('0'!I19)</f>
        <v>0</v>
      </c>
      <c r="J19" s="36">
        <f>Originál!J19</f>
        <v>0</v>
      </c>
      <c r="K19" s="32">
        <f t="shared" si="0"/>
        <v>0</v>
      </c>
      <c r="L19" s="315">
        <f>Originál!L19</f>
        <v>0</v>
      </c>
      <c r="O19" s="324">
        <f>Originál!O19</f>
        <v>0</v>
      </c>
      <c r="P19" s="33">
        <f t="shared" si="1"/>
        <v>0</v>
      </c>
      <c r="Q19" s="34">
        <f t="shared" si="2"/>
        <v>0</v>
      </c>
      <c r="R19" s="34">
        <f t="shared" si="4"/>
        <v>0</v>
      </c>
      <c r="S19" s="35">
        <f t="shared" si="3"/>
        <v>0</v>
      </c>
    </row>
    <row r="20" spans="1:19" ht="16.350000000000001" customHeight="1" thickBot="1" x14ac:dyDescent="0.3">
      <c r="A20" s="19"/>
      <c r="B20" s="29" t="s">
        <v>24</v>
      </c>
      <c r="C20" s="179" t="str">
        <f>Originál!C20</f>
        <v>ref</v>
      </c>
      <c r="D20" s="21"/>
      <c r="E20" s="301">
        <f>SUM('0'!E20)</f>
        <v>0</v>
      </c>
      <c r="F20" s="154" t="str">
        <f>Originál!L20</f>
        <v>ks.</v>
      </c>
      <c r="G20" s="30"/>
      <c r="H20" s="23">
        <v>0</v>
      </c>
      <c r="I20" s="308">
        <f>SUM('0'!I20)</f>
        <v>0</v>
      </c>
      <c r="J20" s="31">
        <f>Originál!J20</f>
        <v>0.8</v>
      </c>
      <c r="K20" s="38">
        <f t="shared" si="0"/>
        <v>0</v>
      </c>
      <c r="L20" s="315" t="str">
        <f>Originál!L20</f>
        <v>ks.</v>
      </c>
      <c r="O20" s="324">
        <f>Originál!O20</f>
        <v>0.41</v>
      </c>
      <c r="P20" s="33">
        <f t="shared" si="1"/>
        <v>0.8</v>
      </c>
      <c r="Q20" s="34">
        <f t="shared" si="2"/>
        <v>0</v>
      </c>
      <c r="R20" s="34">
        <f t="shared" si="4"/>
        <v>0</v>
      </c>
      <c r="S20" s="35">
        <f t="shared" si="3"/>
        <v>0</v>
      </c>
    </row>
    <row r="21" spans="1:19" ht="16.350000000000001" customHeight="1" thickBot="1" x14ac:dyDescent="0.3">
      <c r="A21" s="19"/>
      <c r="B21" s="29" t="s">
        <v>25</v>
      </c>
      <c r="C21" s="179" t="str">
        <f>Originál!C21</f>
        <v>erfer</v>
      </c>
      <c r="D21" s="21"/>
      <c r="E21" s="301">
        <f>SUM('0'!E21)</f>
        <v>0</v>
      </c>
      <c r="F21" s="154" t="str">
        <f>Originál!L21</f>
        <v>ks.</v>
      </c>
      <c r="G21" s="30"/>
      <c r="H21" s="23">
        <v>0</v>
      </c>
      <c r="I21" s="308">
        <f>SUM('0'!I21)</f>
        <v>0</v>
      </c>
      <c r="J21" s="36">
        <f>Originál!J21</f>
        <v>0.9</v>
      </c>
      <c r="K21" s="32">
        <f t="shared" si="0"/>
        <v>0</v>
      </c>
      <c r="L21" s="315" t="str">
        <f>Originál!L21</f>
        <v>ks.</v>
      </c>
      <c r="O21" s="324">
        <f>Originál!O21</f>
        <v>0.47</v>
      </c>
      <c r="P21" s="33">
        <f t="shared" si="1"/>
        <v>0.9</v>
      </c>
      <c r="Q21" s="34">
        <f t="shared" si="2"/>
        <v>0</v>
      </c>
      <c r="R21" s="34">
        <f t="shared" si="4"/>
        <v>0</v>
      </c>
      <c r="S21" s="35">
        <f t="shared" si="3"/>
        <v>0</v>
      </c>
    </row>
    <row r="22" spans="1:19" ht="16.350000000000001" customHeight="1" thickBot="1" x14ac:dyDescent="0.3">
      <c r="A22" s="19"/>
      <c r="B22" s="29" t="s">
        <v>26</v>
      </c>
      <c r="C22" s="179" t="str">
        <f>Originál!C22</f>
        <v>erferf</v>
      </c>
      <c r="D22" s="21"/>
      <c r="E22" s="301">
        <f>SUM('0'!E22)</f>
        <v>0</v>
      </c>
      <c r="F22" s="154" t="str">
        <f>Originál!L22</f>
        <v>ks.</v>
      </c>
      <c r="G22" s="30"/>
      <c r="H22" s="23">
        <v>0</v>
      </c>
      <c r="I22" s="308">
        <f>SUM('0'!I22)</f>
        <v>0</v>
      </c>
      <c r="J22" s="37">
        <f>Originál!J22</f>
        <v>1.2</v>
      </c>
      <c r="K22" s="32">
        <f t="shared" si="0"/>
        <v>0</v>
      </c>
      <c r="L22" s="315" t="str">
        <f>Originál!L22</f>
        <v>ks.</v>
      </c>
      <c r="O22" s="324">
        <f>Originál!O22</f>
        <v>0.64</v>
      </c>
      <c r="P22" s="33">
        <f t="shared" si="1"/>
        <v>1.2</v>
      </c>
      <c r="Q22" s="34">
        <f t="shared" si="2"/>
        <v>0</v>
      </c>
      <c r="R22" s="34">
        <f t="shared" si="4"/>
        <v>0</v>
      </c>
      <c r="S22" s="35">
        <f t="shared" si="3"/>
        <v>0</v>
      </c>
    </row>
    <row r="23" spans="1:19" ht="16.350000000000001" customHeight="1" thickBot="1" x14ac:dyDescent="0.3">
      <c r="A23" s="19"/>
      <c r="B23" s="29" t="s">
        <v>27</v>
      </c>
      <c r="C23" s="179" t="str">
        <f>Originál!C23</f>
        <v>erferf</v>
      </c>
      <c r="D23" s="21"/>
      <c r="E23" s="301">
        <f>SUM('0'!E23)</f>
        <v>0</v>
      </c>
      <c r="F23" s="154" t="str">
        <f>Originál!L23</f>
        <v>ks.</v>
      </c>
      <c r="G23" s="30"/>
      <c r="H23" s="23">
        <v>0</v>
      </c>
      <c r="I23" s="308">
        <f>SUM('0'!I23)</f>
        <v>0</v>
      </c>
      <c r="J23" s="163">
        <f>Originál!J23</f>
        <v>0.9</v>
      </c>
      <c r="K23" s="32">
        <f t="shared" si="0"/>
        <v>0</v>
      </c>
      <c r="L23" s="315" t="str">
        <f>Originál!L23</f>
        <v>ks.</v>
      </c>
      <c r="O23" s="324">
        <f>Originál!O23</f>
        <v>0.49</v>
      </c>
      <c r="P23" s="33">
        <f t="shared" si="1"/>
        <v>0.9</v>
      </c>
      <c r="Q23" s="34">
        <f t="shared" si="2"/>
        <v>0</v>
      </c>
      <c r="R23" s="34">
        <f t="shared" si="4"/>
        <v>0</v>
      </c>
      <c r="S23" s="35">
        <f t="shared" si="3"/>
        <v>0</v>
      </c>
    </row>
    <row r="24" spans="1:19" ht="16.350000000000001" customHeight="1" thickBot="1" x14ac:dyDescent="0.3">
      <c r="A24" s="19"/>
      <c r="B24" s="29" t="s">
        <v>28</v>
      </c>
      <c r="C24" s="179" t="str">
        <f>Originál!C24</f>
        <v>ergfer</v>
      </c>
      <c r="D24" s="40"/>
      <c r="E24" s="301">
        <f>SUM('0'!E24)</f>
        <v>0</v>
      </c>
      <c r="F24" s="154" t="str">
        <f>Originál!L24</f>
        <v>ks.</v>
      </c>
      <c r="G24" s="30"/>
      <c r="H24" s="23">
        <v>0</v>
      </c>
      <c r="I24" s="308">
        <f>SUM('0'!I24)</f>
        <v>0</v>
      </c>
      <c r="J24" s="103">
        <f>Originál!J24</f>
        <v>1.3</v>
      </c>
      <c r="K24" s="41">
        <f t="shared" si="0"/>
        <v>0</v>
      </c>
      <c r="L24" s="315" t="str">
        <f>Originál!L24</f>
        <v>ks.</v>
      </c>
      <c r="O24" s="324">
        <f>Originál!O24</f>
        <v>0.93</v>
      </c>
      <c r="P24" s="33">
        <f t="shared" si="1"/>
        <v>1.3</v>
      </c>
      <c r="Q24" s="34">
        <f t="shared" si="2"/>
        <v>0</v>
      </c>
      <c r="R24" s="34">
        <f t="shared" si="4"/>
        <v>0</v>
      </c>
      <c r="S24" s="35">
        <f t="shared" si="3"/>
        <v>0</v>
      </c>
    </row>
    <row r="25" spans="1:19" ht="16.350000000000001" customHeight="1" thickBot="1" x14ac:dyDescent="0.3">
      <c r="A25" s="19"/>
      <c r="B25" s="29" t="s">
        <v>29</v>
      </c>
      <c r="C25" s="179" t="str">
        <f>Originál!C25</f>
        <v>rgerg</v>
      </c>
      <c r="D25" s="21"/>
      <c r="E25" s="301">
        <f>SUM('0'!E25)</f>
        <v>0</v>
      </c>
      <c r="F25" s="154" t="str">
        <f>Originál!L25</f>
        <v>ks.</v>
      </c>
      <c r="G25" s="30"/>
      <c r="H25" s="23">
        <v>0</v>
      </c>
      <c r="I25" s="308">
        <f>SUM('0'!I25)</f>
        <v>0</v>
      </c>
      <c r="J25" s="37">
        <f>Originál!J25</f>
        <v>1</v>
      </c>
      <c r="K25" s="158">
        <f t="shared" si="0"/>
        <v>0</v>
      </c>
      <c r="L25" s="315" t="str">
        <f>Originál!L25</f>
        <v>ks.</v>
      </c>
      <c r="O25" s="324">
        <f>Originál!O25</f>
        <v>0.77</v>
      </c>
      <c r="P25" s="33">
        <f t="shared" si="1"/>
        <v>1</v>
      </c>
      <c r="Q25" s="34">
        <f t="shared" si="2"/>
        <v>0</v>
      </c>
      <c r="R25" s="34">
        <f t="shared" si="4"/>
        <v>0</v>
      </c>
      <c r="S25" s="35">
        <f t="shared" si="3"/>
        <v>0</v>
      </c>
    </row>
    <row r="26" spans="1:19" ht="16.350000000000001" customHeight="1" thickBot="1" x14ac:dyDescent="0.3">
      <c r="A26" s="19"/>
      <c r="B26" s="29" t="s">
        <v>30</v>
      </c>
      <c r="C26" s="179" t="str">
        <f>Originál!C26</f>
        <v>hzh</v>
      </c>
      <c r="D26" s="21"/>
      <c r="E26" s="301">
        <f>SUM('0'!E26)</f>
        <v>0</v>
      </c>
      <c r="F26" s="154" t="str">
        <f>Originál!L26</f>
        <v>ks.</v>
      </c>
      <c r="G26" s="30"/>
      <c r="H26" s="23">
        <v>0</v>
      </c>
      <c r="I26" s="308">
        <f>SUM('0'!I26)</f>
        <v>0</v>
      </c>
      <c r="J26" s="37">
        <f>Originál!J26</f>
        <v>0.9</v>
      </c>
      <c r="K26" s="159">
        <f t="shared" si="0"/>
        <v>0</v>
      </c>
      <c r="L26" s="315" t="str">
        <f>Originál!L26</f>
        <v>ks.</v>
      </c>
      <c r="O26" s="324">
        <f>Originál!O26</f>
        <v>0.49</v>
      </c>
      <c r="P26" s="33">
        <f t="shared" si="1"/>
        <v>0.9</v>
      </c>
      <c r="Q26" s="34">
        <f t="shared" si="2"/>
        <v>0</v>
      </c>
      <c r="R26" s="34">
        <f t="shared" si="4"/>
        <v>0</v>
      </c>
      <c r="S26" s="35">
        <f t="shared" si="3"/>
        <v>0</v>
      </c>
    </row>
    <row r="27" spans="1:19" ht="16.350000000000001" customHeight="1" thickBot="1" x14ac:dyDescent="0.3">
      <c r="A27" s="19"/>
      <c r="B27" s="29" t="s">
        <v>31</v>
      </c>
      <c r="C27" s="179" t="str">
        <f>Originál!C27</f>
        <v>zthtz</v>
      </c>
      <c r="D27" s="21"/>
      <c r="E27" s="301">
        <f>SUM('0'!E27)</f>
        <v>0</v>
      </c>
      <c r="F27" s="154" t="str">
        <f>Originál!L27</f>
        <v>ks.</v>
      </c>
      <c r="G27" s="30"/>
      <c r="H27" s="23">
        <v>0</v>
      </c>
      <c r="I27" s="308">
        <f>SUM('0'!I27)</f>
        <v>0</v>
      </c>
      <c r="J27" s="31">
        <f>Originál!J27</f>
        <v>1</v>
      </c>
      <c r="K27" s="159">
        <f t="shared" si="0"/>
        <v>0</v>
      </c>
      <c r="L27" s="315" t="str">
        <f>Originál!L27</f>
        <v>ks.</v>
      </c>
      <c r="O27" s="324">
        <f>Originál!O27</f>
        <v>0.42</v>
      </c>
      <c r="P27" s="33">
        <f t="shared" si="1"/>
        <v>1</v>
      </c>
      <c r="Q27" s="34">
        <f t="shared" si="2"/>
        <v>0</v>
      </c>
      <c r="R27" s="34">
        <f t="shared" si="4"/>
        <v>0</v>
      </c>
      <c r="S27" s="35">
        <f t="shared" si="3"/>
        <v>0</v>
      </c>
    </row>
    <row r="28" spans="1:19" ht="16.350000000000001" customHeight="1" thickBot="1" x14ac:dyDescent="0.3">
      <c r="A28" s="19"/>
      <c r="B28" s="29" t="s">
        <v>32</v>
      </c>
      <c r="C28" s="179">
        <f>Originál!C28</f>
        <v>0</v>
      </c>
      <c r="D28" s="21"/>
      <c r="E28" s="301">
        <f>SUM('0'!E28)</f>
        <v>0</v>
      </c>
      <c r="F28" s="154" t="str">
        <f>Originál!L28</f>
        <v>ks.</v>
      </c>
      <c r="G28" s="30"/>
      <c r="H28" s="23">
        <v>0</v>
      </c>
      <c r="I28" s="308">
        <f>SUM('0'!I28)</f>
        <v>0</v>
      </c>
      <c r="J28" s="36">
        <f>Originál!J28</f>
        <v>1.2</v>
      </c>
      <c r="K28" s="159">
        <f t="shared" si="0"/>
        <v>0</v>
      </c>
      <c r="L28" s="315" t="str">
        <f>Originál!L28</f>
        <v>ks.</v>
      </c>
      <c r="O28" s="324">
        <f>Originál!O28</f>
        <v>0.75</v>
      </c>
      <c r="P28" s="33">
        <f t="shared" si="1"/>
        <v>1.2</v>
      </c>
      <c r="Q28" s="34">
        <f t="shared" si="2"/>
        <v>0</v>
      </c>
      <c r="R28" s="34">
        <f t="shared" si="4"/>
        <v>0</v>
      </c>
      <c r="S28" s="35">
        <f t="shared" si="3"/>
        <v>0</v>
      </c>
    </row>
    <row r="29" spans="1:19" ht="16.350000000000001" customHeight="1" thickBot="1" x14ac:dyDescent="0.3">
      <c r="A29" s="19"/>
      <c r="B29" s="29" t="s">
        <v>33</v>
      </c>
      <c r="C29" s="179">
        <f>Originál!C29</f>
        <v>0</v>
      </c>
      <c r="D29" s="21"/>
      <c r="E29" s="301">
        <f>SUM('0'!E29)</f>
        <v>0</v>
      </c>
      <c r="F29" s="154">
        <f>Originál!L29</f>
        <v>0</v>
      </c>
      <c r="G29" s="30"/>
      <c r="H29" s="23">
        <v>0</v>
      </c>
      <c r="I29" s="308">
        <f>SUM('0'!I29)</f>
        <v>0</v>
      </c>
      <c r="J29" s="37">
        <f>Originál!J29</f>
        <v>0</v>
      </c>
      <c r="K29" s="158">
        <f t="shared" si="0"/>
        <v>0</v>
      </c>
      <c r="L29" s="315">
        <f>Originál!L29</f>
        <v>0</v>
      </c>
      <c r="O29" s="324">
        <f>Originál!O29</f>
        <v>0</v>
      </c>
      <c r="P29" s="33">
        <f t="shared" si="1"/>
        <v>0</v>
      </c>
      <c r="Q29" s="34">
        <f t="shared" si="2"/>
        <v>0</v>
      </c>
      <c r="R29" s="34">
        <f t="shared" si="4"/>
        <v>0</v>
      </c>
      <c r="S29" s="35">
        <f t="shared" si="3"/>
        <v>0</v>
      </c>
    </row>
    <row r="30" spans="1:19" ht="16.350000000000001" customHeight="1" thickBot="1" x14ac:dyDescent="0.3">
      <c r="A30" s="19"/>
      <c r="B30" s="29" t="s">
        <v>34</v>
      </c>
      <c r="C30" s="179">
        <f>Originál!C30</f>
        <v>0</v>
      </c>
      <c r="D30" s="21"/>
      <c r="E30" s="301">
        <f>SUM('0'!E30)</f>
        <v>0</v>
      </c>
      <c r="F30" s="154" t="str">
        <f>Originál!L30</f>
        <v>l.</v>
      </c>
      <c r="G30" s="30"/>
      <c r="H30" s="23">
        <v>0</v>
      </c>
      <c r="I30" s="308">
        <f>SUM('0'!I30)</f>
        <v>0</v>
      </c>
      <c r="J30" s="37">
        <f>Originál!J30</f>
        <v>3</v>
      </c>
      <c r="K30" s="159">
        <f t="shared" si="0"/>
        <v>0</v>
      </c>
      <c r="L30" s="315" t="str">
        <f>Originál!L30</f>
        <v>l.</v>
      </c>
      <c r="O30" s="324">
        <f>Originál!O30</f>
        <v>1.29</v>
      </c>
      <c r="P30" s="33">
        <f t="shared" si="1"/>
        <v>3</v>
      </c>
      <c r="Q30" s="34">
        <f t="shared" si="2"/>
        <v>0</v>
      </c>
      <c r="R30" s="34">
        <f t="shared" si="4"/>
        <v>0</v>
      </c>
      <c r="S30" s="35">
        <f t="shared" si="3"/>
        <v>0</v>
      </c>
    </row>
    <row r="31" spans="1:19" ht="16.350000000000001" customHeight="1" thickBot="1" x14ac:dyDescent="0.3">
      <c r="A31" s="19"/>
      <c r="B31" s="29" t="s">
        <v>35</v>
      </c>
      <c r="C31" s="179">
        <f>Originál!C31</f>
        <v>0</v>
      </c>
      <c r="D31" s="21"/>
      <c r="E31" s="301">
        <f>SUM('0'!E31)</f>
        <v>0</v>
      </c>
      <c r="F31" s="154" t="str">
        <f>Originál!L31</f>
        <v>l.</v>
      </c>
      <c r="G31" s="30"/>
      <c r="H31" s="23">
        <v>0</v>
      </c>
      <c r="I31" s="308">
        <f>SUM('0'!I31)</f>
        <v>0</v>
      </c>
      <c r="J31" s="31">
        <f>Originál!J31</f>
        <v>3</v>
      </c>
      <c r="K31" s="158">
        <f t="shared" si="0"/>
        <v>0</v>
      </c>
      <c r="L31" s="315" t="str">
        <f>Originál!L31</f>
        <v>l.</v>
      </c>
      <c r="O31" s="324">
        <f>Originál!O31</f>
        <v>1.29</v>
      </c>
      <c r="P31" s="33">
        <f t="shared" si="1"/>
        <v>3</v>
      </c>
      <c r="Q31" s="34">
        <f t="shared" si="2"/>
        <v>0</v>
      </c>
      <c r="R31" s="34">
        <f t="shared" si="4"/>
        <v>0</v>
      </c>
      <c r="S31" s="35">
        <f t="shared" si="3"/>
        <v>0</v>
      </c>
    </row>
    <row r="32" spans="1:19" ht="16.350000000000001" customHeight="1" thickBot="1" x14ac:dyDescent="0.3">
      <c r="A32" s="19"/>
      <c r="B32" s="29" t="s">
        <v>36</v>
      </c>
      <c r="C32" s="179">
        <f>Originál!C32</f>
        <v>0</v>
      </c>
      <c r="D32" s="21"/>
      <c r="E32" s="301">
        <f>SUM('0'!E32)</f>
        <v>0</v>
      </c>
      <c r="F32" s="154">
        <f>Originál!L32</f>
        <v>0</v>
      </c>
      <c r="G32" s="30"/>
      <c r="H32" s="23">
        <v>0</v>
      </c>
      <c r="I32" s="308">
        <f>SUM('0'!I32)</f>
        <v>0</v>
      </c>
      <c r="J32" s="36">
        <f>Originál!J32</f>
        <v>0</v>
      </c>
      <c r="K32" s="159">
        <f t="shared" si="0"/>
        <v>0</v>
      </c>
      <c r="L32" s="315">
        <f>Originál!L32</f>
        <v>0</v>
      </c>
      <c r="O32" s="324">
        <f>Originál!O32</f>
        <v>0</v>
      </c>
      <c r="P32" s="33">
        <f t="shared" si="1"/>
        <v>0</v>
      </c>
      <c r="Q32" s="34">
        <f t="shared" si="2"/>
        <v>0</v>
      </c>
      <c r="R32" s="34">
        <f t="shared" si="4"/>
        <v>0</v>
      </c>
      <c r="S32" s="35">
        <f t="shared" si="3"/>
        <v>0</v>
      </c>
    </row>
    <row r="33" spans="1:19" ht="16.350000000000001" customHeight="1" thickBot="1" x14ac:dyDescent="0.3">
      <c r="A33" s="19"/>
      <c r="B33" s="29" t="s">
        <v>37</v>
      </c>
      <c r="C33" s="179">
        <f>Originál!C33</f>
        <v>0</v>
      </c>
      <c r="D33" s="21"/>
      <c r="E33" s="301">
        <f>SUM('0'!E33)</f>
        <v>0</v>
      </c>
      <c r="F33" s="154" t="str">
        <f>Originál!L33</f>
        <v>l.</v>
      </c>
      <c r="G33" s="30"/>
      <c r="H33" s="23">
        <v>0</v>
      </c>
      <c r="I33" s="308">
        <f>SUM('0'!I33)</f>
        <v>0</v>
      </c>
      <c r="J33" s="37">
        <f>Originál!J33</f>
        <v>12</v>
      </c>
      <c r="K33" s="159">
        <f t="shared" si="0"/>
        <v>0</v>
      </c>
      <c r="L33" s="315" t="str">
        <f>Originál!L33</f>
        <v>l.</v>
      </c>
      <c r="O33" s="324">
        <f>Originál!O33</f>
        <v>6.35</v>
      </c>
      <c r="P33" s="33">
        <f t="shared" si="1"/>
        <v>12</v>
      </c>
      <c r="Q33" s="34">
        <f t="shared" si="2"/>
        <v>0</v>
      </c>
      <c r="R33" s="34">
        <f t="shared" si="4"/>
        <v>0</v>
      </c>
      <c r="S33" s="35">
        <f t="shared" si="3"/>
        <v>0</v>
      </c>
    </row>
    <row r="34" spans="1:19" ht="16.350000000000001" customHeight="1" thickBot="1" x14ac:dyDescent="0.3">
      <c r="A34" s="19"/>
      <c r="B34" s="29" t="s">
        <v>38</v>
      </c>
      <c r="C34" s="179">
        <f>Originál!C34</f>
        <v>0</v>
      </c>
      <c r="D34" s="21"/>
      <c r="E34" s="301">
        <f>SUM('0'!E34)</f>
        <v>0</v>
      </c>
      <c r="F34" s="154" t="str">
        <f>Originál!L34</f>
        <v>l.</v>
      </c>
      <c r="G34" s="30"/>
      <c r="H34" s="23">
        <v>0</v>
      </c>
      <c r="I34" s="308">
        <f>SUM('0'!I34)</f>
        <v>0</v>
      </c>
      <c r="J34" s="31">
        <f>Originál!J34</f>
        <v>12</v>
      </c>
      <c r="K34" s="159">
        <f t="shared" si="0"/>
        <v>0</v>
      </c>
      <c r="L34" s="315" t="str">
        <f>Originál!L34</f>
        <v>l.</v>
      </c>
      <c r="O34" s="324">
        <f>Originál!O34</f>
        <v>6.35</v>
      </c>
      <c r="P34" s="33">
        <f t="shared" si="1"/>
        <v>12</v>
      </c>
      <c r="Q34" s="34">
        <f t="shared" si="2"/>
        <v>0</v>
      </c>
      <c r="R34" s="34">
        <f t="shared" si="4"/>
        <v>0</v>
      </c>
      <c r="S34" s="35">
        <f t="shared" si="3"/>
        <v>0</v>
      </c>
    </row>
    <row r="35" spans="1:19" ht="16.350000000000001" customHeight="1" thickBot="1" x14ac:dyDescent="0.3">
      <c r="A35" s="19"/>
      <c r="B35" s="29" t="s">
        <v>39</v>
      </c>
      <c r="C35" s="179">
        <f>Originál!C35</f>
        <v>0</v>
      </c>
      <c r="D35" s="21"/>
      <c r="E35" s="301">
        <f>SUM('0'!E35)</f>
        <v>0</v>
      </c>
      <c r="F35" s="154" t="str">
        <f>Originál!L35</f>
        <v>l.</v>
      </c>
      <c r="G35" s="30"/>
      <c r="H35" s="23">
        <v>0</v>
      </c>
      <c r="I35" s="306">
        <f>SUM('0'!I35)</f>
        <v>0</v>
      </c>
      <c r="J35" s="162">
        <f>Originál!J35</f>
        <v>14</v>
      </c>
      <c r="K35" s="159">
        <f t="shared" si="0"/>
        <v>0</v>
      </c>
      <c r="L35" s="315" t="str">
        <f>Originál!L35</f>
        <v>l.</v>
      </c>
      <c r="O35" s="324">
        <f>Originál!O35</f>
        <v>5.83</v>
      </c>
      <c r="P35" s="33">
        <f t="shared" si="1"/>
        <v>14</v>
      </c>
      <c r="Q35" s="34">
        <f t="shared" si="2"/>
        <v>0</v>
      </c>
      <c r="R35" s="34">
        <f t="shared" si="4"/>
        <v>0</v>
      </c>
      <c r="S35" s="35">
        <f t="shared" si="3"/>
        <v>0</v>
      </c>
    </row>
    <row r="36" spans="1:19" ht="16.350000000000001" customHeight="1" thickBot="1" x14ac:dyDescent="0.3">
      <c r="A36" s="19"/>
      <c r="B36" s="29" t="s">
        <v>40</v>
      </c>
      <c r="C36" s="179">
        <f>Originál!C36</f>
        <v>0</v>
      </c>
      <c r="D36" s="21"/>
      <c r="E36" s="301">
        <f>SUM('0'!E36)</f>
        <v>0</v>
      </c>
      <c r="F36" s="154" t="str">
        <f>Originál!L36</f>
        <v>l.</v>
      </c>
      <c r="G36" s="30"/>
      <c r="H36" s="23">
        <v>0</v>
      </c>
      <c r="I36" s="308">
        <f>SUM('0'!I36)</f>
        <v>0</v>
      </c>
      <c r="J36" s="37">
        <f>Originál!J36</f>
        <v>12</v>
      </c>
      <c r="K36" s="159">
        <f t="shared" si="0"/>
        <v>0</v>
      </c>
      <c r="L36" s="315" t="str">
        <f>Originál!L36</f>
        <v>l.</v>
      </c>
      <c r="O36" s="324">
        <f>Originál!O36</f>
        <v>5.78</v>
      </c>
      <c r="P36" s="33">
        <f t="shared" si="1"/>
        <v>12</v>
      </c>
      <c r="Q36" s="34">
        <f t="shared" si="2"/>
        <v>0</v>
      </c>
      <c r="R36" s="34">
        <f t="shared" si="4"/>
        <v>0</v>
      </c>
      <c r="S36" s="35">
        <f t="shared" si="3"/>
        <v>0</v>
      </c>
    </row>
    <row r="37" spans="1:19" ht="16.350000000000001" customHeight="1" thickBot="1" x14ac:dyDescent="0.3">
      <c r="A37" s="19"/>
      <c r="B37" s="29" t="s">
        <v>41</v>
      </c>
      <c r="C37" s="179">
        <f>Originál!C37</f>
        <v>0</v>
      </c>
      <c r="D37" s="21"/>
      <c r="E37" s="301">
        <f>SUM('0'!E37)</f>
        <v>0</v>
      </c>
      <c r="F37" s="154" t="str">
        <f>Originál!L37</f>
        <v>l.</v>
      </c>
      <c r="G37" s="30"/>
      <c r="H37" s="23">
        <v>0</v>
      </c>
      <c r="I37" s="308">
        <f>SUM('0'!I37)</f>
        <v>0</v>
      </c>
      <c r="J37" s="31">
        <f>Originál!J37</f>
        <v>14</v>
      </c>
      <c r="K37" s="159">
        <f t="shared" si="0"/>
        <v>0</v>
      </c>
      <c r="L37" s="315" t="str">
        <f>Originál!L37</f>
        <v>l.</v>
      </c>
      <c r="O37" s="324">
        <f>Originál!O37</f>
        <v>7.1</v>
      </c>
      <c r="P37" s="33">
        <f t="shared" si="1"/>
        <v>14</v>
      </c>
      <c r="Q37" s="34">
        <f t="shared" si="2"/>
        <v>0</v>
      </c>
      <c r="R37" s="34">
        <f t="shared" si="4"/>
        <v>0</v>
      </c>
      <c r="S37" s="35">
        <f t="shared" si="3"/>
        <v>0</v>
      </c>
    </row>
    <row r="38" spans="1:19" ht="16.350000000000001" customHeight="1" thickBot="1" x14ac:dyDescent="0.3">
      <c r="A38" s="19"/>
      <c r="B38" s="29" t="s">
        <v>42</v>
      </c>
      <c r="C38" s="179">
        <f>Originál!C38</f>
        <v>0</v>
      </c>
      <c r="D38" s="21"/>
      <c r="E38" s="301">
        <f>SUM('0'!E38)</f>
        <v>0</v>
      </c>
      <c r="F38" s="154" t="str">
        <f>Originál!L38</f>
        <v>l.</v>
      </c>
      <c r="G38" s="30"/>
      <c r="H38" s="23">
        <v>0</v>
      </c>
      <c r="I38" s="308">
        <f>SUM('0'!I38)</f>
        <v>0</v>
      </c>
      <c r="J38" s="31">
        <f>Originál!J38</f>
        <v>14</v>
      </c>
      <c r="K38" s="158">
        <f t="shared" si="0"/>
        <v>0</v>
      </c>
      <c r="L38" s="315" t="str">
        <f>Originál!L38</f>
        <v>l.</v>
      </c>
      <c r="O38" s="324">
        <f>Originál!O38</f>
        <v>5.74</v>
      </c>
      <c r="P38" s="33">
        <f t="shared" si="1"/>
        <v>14</v>
      </c>
      <c r="Q38" s="34">
        <f t="shared" si="2"/>
        <v>0</v>
      </c>
      <c r="R38" s="34">
        <f t="shared" si="4"/>
        <v>0</v>
      </c>
      <c r="S38" s="35">
        <f t="shared" si="3"/>
        <v>0</v>
      </c>
    </row>
    <row r="39" spans="1:19" ht="16.350000000000001" customHeight="1" thickBot="1" x14ac:dyDescent="0.3">
      <c r="A39" s="19"/>
      <c r="B39" s="29" t="s">
        <v>43</v>
      </c>
      <c r="C39" s="179">
        <f>Originál!C39</f>
        <v>0</v>
      </c>
      <c r="D39" s="21"/>
      <c r="E39" s="301">
        <f>SUM('0'!E39)</f>
        <v>0</v>
      </c>
      <c r="F39" s="154" t="str">
        <f>Originál!L39</f>
        <v>l.</v>
      </c>
      <c r="G39" s="30"/>
      <c r="H39" s="23">
        <v>0</v>
      </c>
      <c r="I39" s="308">
        <f>SUM('0'!I39)</f>
        <v>0</v>
      </c>
      <c r="J39" s="31">
        <f>Originál!J39</f>
        <v>12</v>
      </c>
      <c r="K39" s="159">
        <f t="shared" si="0"/>
        <v>0</v>
      </c>
      <c r="L39" s="315" t="str">
        <f>Originál!L39</f>
        <v>l.</v>
      </c>
      <c r="O39" s="324">
        <f>Originál!O39</f>
        <v>6.17</v>
      </c>
      <c r="P39" s="33">
        <f t="shared" si="1"/>
        <v>12</v>
      </c>
      <c r="Q39" s="34">
        <f t="shared" si="2"/>
        <v>0</v>
      </c>
      <c r="R39" s="34">
        <f t="shared" si="4"/>
        <v>0</v>
      </c>
      <c r="S39" s="35">
        <f t="shared" si="3"/>
        <v>0</v>
      </c>
    </row>
    <row r="40" spans="1:19" ht="16.350000000000001" customHeight="1" thickBot="1" x14ac:dyDescent="0.3">
      <c r="A40" s="19"/>
      <c r="B40" s="29" t="s">
        <v>44</v>
      </c>
      <c r="C40" s="179">
        <f>Originál!C40</f>
        <v>0</v>
      </c>
      <c r="D40" s="21"/>
      <c r="E40" s="301">
        <f>SUM('0'!E40)</f>
        <v>0</v>
      </c>
      <c r="F40" s="154" t="str">
        <f>Originál!L40</f>
        <v>l.</v>
      </c>
      <c r="G40" s="30"/>
      <c r="H40" s="23">
        <v>0</v>
      </c>
      <c r="I40" s="308">
        <f>SUM('0'!I40)</f>
        <v>0</v>
      </c>
      <c r="J40" s="31">
        <f>Originál!J40</f>
        <v>12</v>
      </c>
      <c r="K40" s="158">
        <f t="shared" si="0"/>
        <v>0</v>
      </c>
      <c r="L40" s="315" t="str">
        <f>Originál!L40</f>
        <v>l.</v>
      </c>
      <c r="O40" s="324">
        <f>Originál!O40</f>
        <v>4.92</v>
      </c>
      <c r="P40" s="33">
        <f t="shared" si="1"/>
        <v>12</v>
      </c>
      <c r="Q40" s="34">
        <f t="shared" si="2"/>
        <v>0</v>
      </c>
      <c r="R40" s="34">
        <f t="shared" si="4"/>
        <v>0</v>
      </c>
      <c r="S40" s="35">
        <f t="shared" si="3"/>
        <v>0</v>
      </c>
    </row>
    <row r="41" spans="1:19" ht="16.350000000000001" customHeight="1" thickBot="1" x14ac:dyDescent="0.3">
      <c r="A41" s="19"/>
      <c r="B41" s="29" t="s">
        <v>45</v>
      </c>
      <c r="C41" s="179">
        <f>Originál!C41</f>
        <v>0</v>
      </c>
      <c r="D41" s="21"/>
      <c r="E41" s="301">
        <f>SUM('0'!E41)</f>
        <v>0</v>
      </c>
      <c r="F41" s="154" t="str">
        <f>Originál!L41</f>
        <v>l.</v>
      </c>
      <c r="G41" s="30"/>
      <c r="H41" s="23">
        <v>0</v>
      </c>
      <c r="I41" s="308">
        <f>SUM('0'!I41)</f>
        <v>0</v>
      </c>
      <c r="J41" s="37">
        <f>Originál!J41</f>
        <v>14</v>
      </c>
      <c r="K41" s="159">
        <f t="shared" si="0"/>
        <v>0</v>
      </c>
      <c r="L41" s="315" t="str">
        <f>Originál!L41</f>
        <v>l.</v>
      </c>
      <c r="O41" s="324">
        <f>Originál!O41</f>
        <v>4.38</v>
      </c>
      <c r="P41" s="33">
        <f t="shared" si="1"/>
        <v>14</v>
      </c>
      <c r="Q41" s="34">
        <f t="shared" si="2"/>
        <v>0</v>
      </c>
      <c r="R41" s="34">
        <f t="shared" si="4"/>
        <v>0</v>
      </c>
      <c r="S41" s="35">
        <f t="shared" si="3"/>
        <v>0</v>
      </c>
    </row>
    <row r="42" spans="1:19" ht="16.350000000000001" customHeight="1" thickBot="1" x14ac:dyDescent="0.3">
      <c r="A42" s="19"/>
      <c r="B42" s="29" t="s">
        <v>46</v>
      </c>
      <c r="C42" s="179">
        <f>Originál!C42</f>
        <v>0</v>
      </c>
      <c r="D42" s="21"/>
      <c r="E42" s="301">
        <f>SUM('0'!E42)</f>
        <v>0</v>
      </c>
      <c r="F42" s="154" t="str">
        <f>Originál!L42</f>
        <v>l.</v>
      </c>
      <c r="G42" s="30"/>
      <c r="H42" s="23">
        <v>0</v>
      </c>
      <c r="I42" s="308">
        <f>SUM('0'!I42)</f>
        <v>0</v>
      </c>
      <c r="J42" s="31">
        <f>Originál!J42</f>
        <v>20</v>
      </c>
      <c r="K42" s="159">
        <f t="shared" si="0"/>
        <v>0</v>
      </c>
      <c r="L42" s="315" t="str">
        <f>Originál!L42</f>
        <v>l.</v>
      </c>
      <c r="O42" s="324">
        <f>Originál!O42</f>
        <v>10.8</v>
      </c>
      <c r="P42" s="33">
        <f t="shared" si="1"/>
        <v>20</v>
      </c>
      <c r="Q42" s="34">
        <f t="shared" si="2"/>
        <v>0</v>
      </c>
      <c r="R42" s="34">
        <f t="shared" si="4"/>
        <v>0</v>
      </c>
      <c r="S42" s="35">
        <f t="shared" si="3"/>
        <v>0</v>
      </c>
    </row>
    <row r="43" spans="1:19" ht="16.350000000000001" customHeight="1" thickBot="1" x14ac:dyDescent="0.3">
      <c r="A43" s="19"/>
      <c r="B43" s="29" t="s">
        <v>47</v>
      </c>
      <c r="C43" s="179">
        <f>Originál!C43</f>
        <v>0</v>
      </c>
      <c r="D43" s="21"/>
      <c r="E43" s="301">
        <f>SUM('0'!E43)</f>
        <v>0</v>
      </c>
      <c r="F43" s="154" t="str">
        <f>Originál!L43</f>
        <v>l.</v>
      </c>
      <c r="G43" s="30"/>
      <c r="H43" s="23">
        <v>0</v>
      </c>
      <c r="I43" s="308">
        <f>SUM('0'!I43)</f>
        <v>0</v>
      </c>
      <c r="J43" s="31">
        <f>Originál!J43</f>
        <v>20</v>
      </c>
      <c r="K43" s="164">
        <f t="shared" si="0"/>
        <v>0</v>
      </c>
      <c r="L43" s="315" t="str">
        <f>Originál!L43</f>
        <v>l.</v>
      </c>
      <c r="O43" s="324">
        <f>Originál!O43</f>
        <v>9.69</v>
      </c>
      <c r="P43" s="33">
        <f t="shared" si="1"/>
        <v>20</v>
      </c>
      <c r="Q43" s="34">
        <f t="shared" si="2"/>
        <v>0</v>
      </c>
      <c r="R43" s="34">
        <f t="shared" si="4"/>
        <v>0</v>
      </c>
      <c r="S43" s="35">
        <f t="shared" si="3"/>
        <v>0</v>
      </c>
    </row>
    <row r="44" spans="1:19" ht="16.350000000000001" customHeight="1" thickBot="1" x14ac:dyDescent="0.3">
      <c r="A44" s="19"/>
      <c r="B44" s="29" t="s">
        <v>48</v>
      </c>
      <c r="C44" s="179">
        <f>Originál!C44</f>
        <v>0</v>
      </c>
      <c r="D44" s="21"/>
      <c r="E44" s="301">
        <f>SUM('0'!E44)</f>
        <v>0</v>
      </c>
      <c r="F44" s="154" t="str">
        <f>Originál!L44</f>
        <v>l.</v>
      </c>
      <c r="G44" s="30"/>
      <c r="H44" s="23">
        <v>0</v>
      </c>
      <c r="I44" s="308">
        <f>SUM('0'!I44)</f>
        <v>0</v>
      </c>
      <c r="J44" s="42">
        <f>Originál!J44</f>
        <v>14</v>
      </c>
      <c r="K44" s="158">
        <f t="shared" si="0"/>
        <v>0</v>
      </c>
      <c r="L44" s="315" t="str">
        <f>Originál!L44</f>
        <v>l.</v>
      </c>
      <c r="O44" s="324">
        <f>Originál!O44</f>
        <v>7.15</v>
      </c>
      <c r="P44" s="33">
        <f t="shared" si="1"/>
        <v>14</v>
      </c>
      <c r="Q44" s="34">
        <f t="shared" si="2"/>
        <v>0</v>
      </c>
      <c r="R44" s="34">
        <f t="shared" si="4"/>
        <v>0</v>
      </c>
      <c r="S44" s="35">
        <f t="shared" si="3"/>
        <v>0</v>
      </c>
    </row>
    <row r="45" spans="1:19" ht="16.350000000000001" customHeight="1" thickBot="1" x14ac:dyDescent="0.3">
      <c r="A45" s="19"/>
      <c r="B45" s="29" t="s">
        <v>49</v>
      </c>
      <c r="C45" s="179">
        <f>Originál!C45</f>
        <v>0</v>
      </c>
      <c r="D45" s="21"/>
      <c r="E45" s="301">
        <f>SUM('0'!E45)</f>
        <v>0</v>
      </c>
      <c r="F45" s="154" t="str">
        <f>Originál!L45</f>
        <v>l.</v>
      </c>
      <c r="G45" s="30"/>
      <c r="H45" s="23">
        <v>0</v>
      </c>
      <c r="I45" s="308">
        <f>SUM('0'!I45)</f>
        <v>0</v>
      </c>
      <c r="J45" s="36">
        <f>Originál!J45</f>
        <v>24</v>
      </c>
      <c r="K45" s="159">
        <f t="shared" si="0"/>
        <v>0</v>
      </c>
      <c r="L45" s="315" t="str">
        <f>Originál!L45</f>
        <v>l.</v>
      </c>
      <c r="O45" s="324">
        <f>Originál!O45</f>
        <v>16.91</v>
      </c>
      <c r="P45" s="33">
        <f t="shared" si="1"/>
        <v>24</v>
      </c>
      <c r="Q45" s="34">
        <f t="shared" si="2"/>
        <v>0</v>
      </c>
      <c r="R45" s="34">
        <f t="shared" si="4"/>
        <v>0</v>
      </c>
      <c r="S45" s="35">
        <f t="shared" si="3"/>
        <v>0</v>
      </c>
    </row>
    <row r="46" spans="1:19" ht="16.350000000000001" customHeight="1" thickBot="1" x14ac:dyDescent="0.3">
      <c r="A46" s="19"/>
      <c r="B46" s="29" t="s">
        <v>50</v>
      </c>
      <c r="C46" s="179">
        <f>Originál!C46</f>
        <v>0</v>
      </c>
      <c r="D46" s="21"/>
      <c r="E46" s="301">
        <f>SUM('0'!E46)</f>
        <v>0</v>
      </c>
      <c r="F46" s="154" t="str">
        <f>Originál!L46</f>
        <v>l.</v>
      </c>
      <c r="G46" s="30"/>
      <c r="H46" s="23">
        <v>0</v>
      </c>
      <c r="I46" s="308">
        <f>SUM('0'!I46)</f>
        <v>0</v>
      </c>
      <c r="J46" s="31">
        <f>Originál!J46</f>
        <v>20</v>
      </c>
      <c r="K46" s="160">
        <f t="shared" si="0"/>
        <v>0</v>
      </c>
      <c r="L46" s="315" t="str">
        <f>Originál!L46</f>
        <v>l.</v>
      </c>
      <c r="O46" s="324">
        <f>Originál!O46</f>
        <v>5.9980000000000002</v>
      </c>
      <c r="P46" s="33">
        <f t="shared" si="1"/>
        <v>20</v>
      </c>
      <c r="Q46" s="34">
        <f t="shared" si="2"/>
        <v>0</v>
      </c>
      <c r="R46" s="34">
        <f t="shared" si="4"/>
        <v>0</v>
      </c>
      <c r="S46" s="35">
        <f t="shared" si="3"/>
        <v>0</v>
      </c>
    </row>
    <row r="47" spans="1:19" ht="16.350000000000001" customHeight="1" thickBot="1" x14ac:dyDescent="0.3">
      <c r="A47" s="19"/>
      <c r="B47" s="29" t="s">
        <v>51</v>
      </c>
      <c r="C47" s="179">
        <f>Originál!C47</f>
        <v>0</v>
      </c>
      <c r="D47" s="21"/>
      <c r="E47" s="301">
        <f>SUM('0'!E47)</f>
        <v>0</v>
      </c>
      <c r="F47" s="154" t="str">
        <f>Originál!L47</f>
        <v>l.</v>
      </c>
      <c r="G47" s="30"/>
      <c r="H47" s="23">
        <v>0</v>
      </c>
      <c r="I47" s="308">
        <f>SUM('0'!I47)</f>
        <v>0</v>
      </c>
      <c r="J47" s="42">
        <f>Originál!J47</f>
        <v>20</v>
      </c>
      <c r="K47" s="159">
        <f t="shared" si="0"/>
        <v>0</v>
      </c>
      <c r="L47" s="315" t="str">
        <f>Originál!L47</f>
        <v>l.</v>
      </c>
      <c r="O47" s="324">
        <f>Originál!O47</f>
        <v>9.69</v>
      </c>
      <c r="P47" s="33">
        <f t="shared" si="1"/>
        <v>20</v>
      </c>
      <c r="Q47" s="34">
        <f t="shared" si="2"/>
        <v>0</v>
      </c>
      <c r="R47" s="34">
        <f t="shared" si="4"/>
        <v>0</v>
      </c>
      <c r="S47" s="35">
        <f t="shared" si="3"/>
        <v>0</v>
      </c>
    </row>
    <row r="48" spans="1:19" ht="16.350000000000001" customHeight="1" thickBot="1" x14ac:dyDescent="0.3">
      <c r="A48" s="19"/>
      <c r="B48" s="29" t="s">
        <v>52</v>
      </c>
      <c r="C48" s="179">
        <f>Originál!C48</f>
        <v>0</v>
      </c>
      <c r="D48" s="21"/>
      <c r="E48" s="301">
        <f>SUM('0'!E48)</f>
        <v>0</v>
      </c>
      <c r="F48" s="154" t="str">
        <f>Originál!L48</f>
        <v>l.</v>
      </c>
      <c r="G48" s="30">
        <v>0</v>
      </c>
      <c r="H48" s="23">
        <v>0</v>
      </c>
      <c r="I48" s="306">
        <f>SUM('0'!I48)</f>
        <v>0</v>
      </c>
      <c r="J48" s="36">
        <f>Originál!J48</f>
        <v>12</v>
      </c>
      <c r="K48" s="159">
        <f t="shared" si="0"/>
        <v>0</v>
      </c>
      <c r="L48" s="315" t="str">
        <f>Originál!L48</f>
        <v>l.</v>
      </c>
      <c r="O48" s="324">
        <f>Originál!O48</f>
        <v>5.08</v>
      </c>
      <c r="P48" s="33">
        <f t="shared" si="1"/>
        <v>12</v>
      </c>
      <c r="Q48" s="34">
        <f t="shared" si="2"/>
        <v>0</v>
      </c>
      <c r="R48" s="34">
        <f t="shared" si="4"/>
        <v>0</v>
      </c>
      <c r="S48" s="35">
        <f t="shared" si="3"/>
        <v>0</v>
      </c>
    </row>
    <row r="49" spans="1:21" ht="16.350000000000001" customHeight="1" thickBot="1" x14ac:dyDescent="0.3">
      <c r="A49" s="19"/>
      <c r="B49" s="29" t="s">
        <v>53</v>
      </c>
      <c r="C49" s="179">
        <f>Originál!C49</f>
        <v>0</v>
      </c>
      <c r="D49" s="21"/>
      <c r="E49" s="301">
        <f>SUM('0'!E49)</f>
        <v>0</v>
      </c>
      <c r="F49" s="154" t="str">
        <f>Originál!L49</f>
        <v>l.</v>
      </c>
      <c r="G49" s="30">
        <v>0</v>
      </c>
      <c r="H49" s="23">
        <v>0</v>
      </c>
      <c r="I49" s="308">
        <f>SUM('0'!I49)</f>
        <v>0</v>
      </c>
      <c r="J49" s="31">
        <f>Originál!J49</f>
        <v>18</v>
      </c>
      <c r="K49" s="159">
        <f t="shared" si="0"/>
        <v>0</v>
      </c>
      <c r="L49" s="315" t="str">
        <f>Originál!L49</f>
        <v>l.</v>
      </c>
      <c r="O49" s="324">
        <f>Originál!O49</f>
        <v>4.9000000000000004</v>
      </c>
      <c r="P49" s="33">
        <f t="shared" si="1"/>
        <v>18</v>
      </c>
      <c r="Q49" s="34">
        <f t="shared" si="2"/>
        <v>0</v>
      </c>
      <c r="R49" s="34">
        <f t="shared" si="4"/>
        <v>0</v>
      </c>
      <c r="S49" s="35">
        <f t="shared" si="3"/>
        <v>0</v>
      </c>
    </row>
    <row r="50" spans="1:21" ht="16.350000000000001" customHeight="1" thickBot="1" x14ac:dyDescent="0.3">
      <c r="A50" s="19"/>
      <c r="B50" s="29" t="s">
        <v>54</v>
      </c>
      <c r="C50" s="179">
        <f>Originál!C50</f>
        <v>0</v>
      </c>
      <c r="D50" s="21"/>
      <c r="E50" s="301">
        <f>SUM('0'!E50)</f>
        <v>0</v>
      </c>
      <c r="F50" s="154" t="str">
        <f>Originál!L50</f>
        <v>l.</v>
      </c>
      <c r="G50" s="30">
        <v>0</v>
      </c>
      <c r="H50" s="23">
        <v>0</v>
      </c>
      <c r="I50" s="308">
        <f>SUM('0'!I50)</f>
        <v>0</v>
      </c>
      <c r="J50" s="31">
        <f>Originál!J50</f>
        <v>24</v>
      </c>
      <c r="K50" s="32">
        <f t="shared" si="0"/>
        <v>0</v>
      </c>
      <c r="L50" s="315" t="str">
        <f>Originál!L50</f>
        <v>l.</v>
      </c>
      <c r="O50" s="324">
        <f>Originál!O50</f>
        <v>11.45</v>
      </c>
      <c r="P50" s="33">
        <f t="shared" si="1"/>
        <v>24</v>
      </c>
      <c r="Q50" s="34">
        <f t="shared" si="2"/>
        <v>0</v>
      </c>
      <c r="R50" s="34">
        <f t="shared" si="4"/>
        <v>0</v>
      </c>
      <c r="S50" s="35">
        <f t="shared" si="3"/>
        <v>0</v>
      </c>
    </row>
    <row r="51" spans="1:21" ht="16.350000000000001" customHeight="1" thickBot="1" x14ac:dyDescent="0.3">
      <c r="A51" s="19"/>
      <c r="B51" s="43" t="s">
        <v>55</v>
      </c>
      <c r="C51" s="180">
        <f>Originál!C51</f>
        <v>0</v>
      </c>
      <c r="D51" s="72"/>
      <c r="E51" s="302">
        <f>SUM('0'!E51)</f>
        <v>0</v>
      </c>
      <c r="F51" s="154">
        <f>Originál!L51</f>
        <v>0</v>
      </c>
      <c r="G51" s="73">
        <v>0</v>
      </c>
      <c r="H51" s="23">
        <v>0</v>
      </c>
      <c r="I51" s="309">
        <f>SUM('0'!I51)</f>
        <v>0</v>
      </c>
      <c r="J51" s="45"/>
      <c r="K51" s="46">
        <f t="shared" si="0"/>
        <v>0</v>
      </c>
      <c r="L51" s="315">
        <f>Originál!L51</f>
        <v>0</v>
      </c>
      <c r="O51" s="324">
        <f>Originál!O51</f>
        <v>0</v>
      </c>
      <c r="P51" s="33">
        <f t="shared" si="1"/>
        <v>0</v>
      </c>
      <c r="Q51" s="34">
        <f t="shared" si="2"/>
        <v>0</v>
      </c>
      <c r="R51" s="34">
        <f t="shared" si="4"/>
        <v>0</v>
      </c>
      <c r="S51" s="35">
        <f t="shared" si="3"/>
        <v>0</v>
      </c>
    </row>
    <row r="52" spans="1:21" ht="5.0999999999999996" customHeight="1" thickBot="1" x14ac:dyDescent="0.3">
      <c r="B52" s="49"/>
      <c r="C52" s="176"/>
      <c r="D52" s="51"/>
      <c r="E52" s="155"/>
      <c r="F52" s="155"/>
      <c r="G52" s="51"/>
      <c r="H52" s="51"/>
      <c r="I52" s="260"/>
      <c r="J52" s="53"/>
      <c r="K52" s="53"/>
      <c r="L52" s="317"/>
      <c r="O52" s="325"/>
      <c r="P52" s="56">
        <f t="shared" si="1"/>
        <v>0</v>
      </c>
      <c r="Q52" s="57"/>
      <c r="R52" s="58"/>
      <c r="S52" s="58"/>
      <c r="T52" s="55"/>
    </row>
    <row r="53" spans="1:21" ht="17.100000000000001" customHeight="1" thickBot="1" x14ac:dyDescent="0.3">
      <c r="D53" s="88">
        <f>SUM(D16:D51)</f>
        <v>0</v>
      </c>
      <c r="E53" s="156"/>
      <c r="F53" s="156"/>
      <c r="G53" s="88">
        <f>SUM(G16:G51)</f>
        <v>0</v>
      </c>
      <c r="H53" s="49"/>
      <c r="J53" s="6" t="s">
        <v>3</v>
      </c>
      <c r="K53" s="59">
        <f>SUM(K16:K51)</f>
        <v>0</v>
      </c>
      <c r="L53" s="317"/>
      <c r="P53" s="60" t="s">
        <v>3</v>
      </c>
      <c r="Q53" s="61">
        <f>SUM(Q16:Q51)</f>
        <v>0</v>
      </c>
      <c r="R53" s="61">
        <f>SUM(R16:R51)</f>
        <v>0</v>
      </c>
      <c r="S53" s="62">
        <f>SUM(S16:S51)</f>
        <v>0</v>
      </c>
      <c r="U53" s="55"/>
    </row>
    <row r="54" spans="1:21" ht="17.100000000000001" customHeight="1" x14ac:dyDescent="0.25">
      <c r="D54" s="88"/>
      <c r="E54" s="156"/>
      <c r="F54" s="156"/>
      <c r="G54" s="88"/>
      <c r="H54" s="49"/>
      <c r="K54" s="53"/>
      <c r="L54" s="317"/>
      <c r="P54" s="60"/>
      <c r="Q54" s="53"/>
      <c r="R54" s="53"/>
      <c r="S54" s="53"/>
      <c r="U54" s="55"/>
    </row>
    <row r="55" spans="1:21" ht="17.100000000000001" customHeight="1" x14ac:dyDescent="0.25">
      <c r="D55" s="88"/>
      <c r="E55" s="156"/>
      <c r="F55" s="156"/>
      <c r="G55" s="88"/>
      <c r="H55" s="49"/>
      <c r="K55" s="53"/>
      <c r="L55" s="317"/>
      <c r="P55" s="60"/>
      <c r="Q55" s="53"/>
      <c r="R55" s="53"/>
      <c r="S55" s="53"/>
      <c r="U55" s="55"/>
    </row>
    <row r="56" spans="1:21" ht="17.100000000000001" customHeight="1" x14ac:dyDescent="0.25">
      <c r="D56" s="88"/>
      <c r="E56" s="156"/>
      <c r="F56" s="156"/>
      <c r="G56" s="88"/>
      <c r="H56" s="49"/>
      <c r="K56" s="53"/>
      <c r="L56" s="317"/>
      <c r="P56" s="60"/>
      <c r="Q56" s="53"/>
      <c r="R56" s="53"/>
      <c r="S56" s="53"/>
      <c r="U56" s="55"/>
    </row>
    <row r="57" spans="1:21" ht="17.100000000000001" customHeight="1" x14ac:dyDescent="0.25">
      <c r="D57" s="88"/>
      <c r="G57" s="88"/>
      <c r="H57" s="49"/>
      <c r="K57" s="53"/>
      <c r="L57" s="317"/>
      <c r="P57" s="60"/>
      <c r="Q57" s="53"/>
      <c r="R57" s="53"/>
      <c r="S57" s="53"/>
      <c r="U57" s="55"/>
    </row>
    <row r="58" spans="1:21" s="120" customFormat="1" ht="16.350000000000001" customHeight="1" thickBot="1" x14ac:dyDescent="0.3">
      <c r="B58" s="124"/>
      <c r="C58" s="174" t="s">
        <v>5</v>
      </c>
      <c r="D58" s="125"/>
      <c r="E58" s="126"/>
      <c r="F58" s="126"/>
      <c r="G58" s="126"/>
      <c r="H58" s="127"/>
      <c r="I58" s="244"/>
      <c r="J58" s="14"/>
      <c r="K58" s="14"/>
      <c r="L58" s="315"/>
      <c r="N58" s="128"/>
      <c r="O58" s="323" t="s">
        <v>5</v>
      </c>
      <c r="P58" s="129"/>
      <c r="Q58" s="123"/>
      <c r="R58" s="7"/>
      <c r="S58" s="7"/>
    </row>
    <row r="59" spans="1:21" s="63" customFormat="1" ht="16.350000000000001" customHeight="1" x14ac:dyDescent="0.25">
      <c r="A59" s="18"/>
      <c r="B59" s="499" t="s">
        <v>0</v>
      </c>
      <c r="C59" s="501" t="s">
        <v>2</v>
      </c>
      <c r="D59" s="499" t="s">
        <v>1</v>
      </c>
      <c r="E59" s="477" t="s">
        <v>147</v>
      </c>
      <c r="F59" s="488" t="s">
        <v>14</v>
      </c>
      <c r="G59" s="477" t="s">
        <v>88</v>
      </c>
      <c r="H59" s="17"/>
      <c r="I59" s="479" t="s">
        <v>148</v>
      </c>
      <c r="J59" s="481" t="s">
        <v>18</v>
      </c>
      <c r="K59" s="481" t="s">
        <v>19</v>
      </c>
      <c r="L59" s="318"/>
      <c r="O59" s="484" t="s">
        <v>16</v>
      </c>
      <c r="P59" s="477" t="s">
        <v>17</v>
      </c>
      <c r="Q59" s="486" t="s">
        <v>9</v>
      </c>
      <c r="R59" s="488" t="s">
        <v>11</v>
      </c>
      <c r="S59" s="497" t="s">
        <v>12</v>
      </c>
    </row>
    <row r="60" spans="1:21" s="63" customFormat="1" ht="16.350000000000001" customHeight="1" thickBot="1" x14ac:dyDescent="0.3">
      <c r="A60" s="18"/>
      <c r="B60" s="500"/>
      <c r="C60" s="502"/>
      <c r="D60" s="500"/>
      <c r="E60" s="478"/>
      <c r="F60" s="489"/>
      <c r="G60" s="478"/>
      <c r="H60" s="17"/>
      <c r="I60" s="480"/>
      <c r="J60" s="482"/>
      <c r="K60" s="482"/>
      <c r="L60" s="318"/>
      <c r="O60" s="485"/>
      <c r="P60" s="478"/>
      <c r="Q60" s="487"/>
      <c r="R60" s="489"/>
      <c r="S60" s="498"/>
    </row>
    <row r="61" spans="1:21" ht="16.350000000000001" customHeight="1" x14ac:dyDescent="0.25">
      <c r="B61" s="20" t="s">
        <v>56</v>
      </c>
      <c r="C61" s="179">
        <f>Originál!C61</f>
        <v>0</v>
      </c>
      <c r="D61" s="21"/>
      <c r="E61" s="300">
        <f>SUM('0'!E61)</f>
        <v>0</v>
      </c>
      <c r="F61" s="64">
        <f>D61+E61</f>
        <v>0</v>
      </c>
      <c r="G61" s="22"/>
      <c r="H61" s="23">
        <v>0</v>
      </c>
      <c r="I61" s="311">
        <f>SUM('0'!I61)</f>
        <v>0</v>
      </c>
      <c r="J61" s="157">
        <f>Originál!J61</f>
        <v>1.1000000000000001</v>
      </c>
      <c r="K61" s="65">
        <f>I61*J61</f>
        <v>0</v>
      </c>
      <c r="L61" s="315" t="str">
        <f>Originál!L61</f>
        <v>ks.</v>
      </c>
      <c r="O61" s="324">
        <f>Originál!O61</f>
        <v>0.78</v>
      </c>
      <c r="P61" s="66">
        <f>J61</f>
        <v>1.1000000000000001</v>
      </c>
      <c r="Q61" s="67">
        <f>I61*J61</f>
        <v>0</v>
      </c>
      <c r="R61" s="27">
        <f>(P61-O61)*I61</f>
        <v>0</v>
      </c>
      <c r="S61" s="28">
        <f>R61*0.8</f>
        <v>0</v>
      </c>
    </row>
    <row r="62" spans="1:21" ht="16.350000000000001" customHeight="1" x14ac:dyDescent="0.25">
      <c r="B62" s="130" t="s">
        <v>57</v>
      </c>
      <c r="C62" s="179">
        <f>Originál!C62</f>
        <v>0</v>
      </c>
      <c r="D62" s="21"/>
      <c r="E62" s="301">
        <f>SUM('0'!E62)</f>
        <v>0</v>
      </c>
      <c r="F62" s="68">
        <f t="shared" ref="F62:F101" si="5">D62+E62</f>
        <v>0</v>
      </c>
      <c r="G62" s="30"/>
      <c r="H62" s="23">
        <v>0</v>
      </c>
      <c r="I62" s="312">
        <f>SUM('0'!I62)</f>
        <v>0</v>
      </c>
      <c r="J62" s="31">
        <f>Originál!J62</f>
        <v>2</v>
      </c>
      <c r="K62" s="32">
        <f t="shared" ref="K62:K101" si="6">I62*J62</f>
        <v>0</v>
      </c>
      <c r="L62" s="315" t="str">
        <f>Originál!L62</f>
        <v>ks.</v>
      </c>
      <c r="O62" s="324">
        <f>Originál!O62</f>
        <v>0.72599999999999998</v>
      </c>
      <c r="P62" s="69">
        <f t="shared" ref="P62:P101" si="7">J62</f>
        <v>2</v>
      </c>
      <c r="Q62" s="70">
        <f t="shared" ref="Q62:Q101" si="8">I62*J62</f>
        <v>0</v>
      </c>
      <c r="R62" s="34">
        <f>(P62-O62)*I62</f>
        <v>0</v>
      </c>
      <c r="S62" s="35">
        <f t="shared" ref="S62:S101" si="9">R62*0.8</f>
        <v>0</v>
      </c>
    </row>
    <row r="63" spans="1:21" ht="16.350000000000001" customHeight="1" x14ac:dyDescent="0.25">
      <c r="B63" s="131" t="s">
        <v>58</v>
      </c>
      <c r="C63" s="179">
        <f>Originál!C63</f>
        <v>0</v>
      </c>
      <c r="D63" s="21"/>
      <c r="E63" s="301">
        <f>SUM('0'!E63)</f>
        <v>0</v>
      </c>
      <c r="F63" s="68">
        <f t="shared" si="5"/>
        <v>0</v>
      </c>
      <c r="G63" s="30"/>
      <c r="H63" s="23">
        <v>0</v>
      </c>
      <c r="I63" s="312">
        <f>SUM('0'!I63)</f>
        <v>0</v>
      </c>
      <c r="J63" s="31">
        <f>Originál!J63</f>
        <v>0.9</v>
      </c>
      <c r="K63" s="32">
        <f t="shared" si="6"/>
        <v>0</v>
      </c>
      <c r="L63" s="315" t="str">
        <f>Originál!L63</f>
        <v>ks.</v>
      </c>
      <c r="O63" s="324">
        <f>Originál!O63</f>
        <v>0.52800000000000002</v>
      </c>
      <c r="P63" s="69">
        <f t="shared" si="7"/>
        <v>0.9</v>
      </c>
      <c r="Q63" s="70">
        <f t="shared" si="8"/>
        <v>0</v>
      </c>
      <c r="R63" s="34">
        <f t="shared" ref="R63:R77" si="10">(P63-O63)*I63</f>
        <v>0</v>
      </c>
      <c r="S63" s="35">
        <f t="shared" si="9"/>
        <v>0</v>
      </c>
    </row>
    <row r="64" spans="1:21" ht="16.350000000000001" customHeight="1" x14ac:dyDescent="0.25">
      <c r="B64" s="131" t="s">
        <v>59</v>
      </c>
      <c r="C64" s="179">
        <f>Originál!C64</f>
        <v>0</v>
      </c>
      <c r="D64" s="21"/>
      <c r="E64" s="301">
        <f>SUM('0'!E64)</f>
        <v>0</v>
      </c>
      <c r="F64" s="68">
        <f t="shared" si="5"/>
        <v>0</v>
      </c>
      <c r="G64" s="30"/>
      <c r="H64" s="23">
        <v>0</v>
      </c>
      <c r="I64" s="312">
        <f>SUM('0'!I64)</f>
        <v>0</v>
      </c>
      <c r="J64" s="31">
        <f>Originál!J64</f>
        <v>1.1000000000000001</v>
      </c>
      <c r="K64" s="32">
        <f t="shared" si="6"/>
        <v>0</v>
      </c>
      <c r="L64" s="315" t="str">
        <f>Originál!L64</f>
        <v>ks.</v>
      </c>
      <c r="O64" s="324">
        <f>Originál!O64</f>
        <v>0.49</v>
      </c>
      <c r="P64" s="69">
        <f t="shared" si="7"/>
        <v>1.1000000000000001</v>
      </c>
      <c r="Q64" s="70">
        <f t="shared" si="8"/>
        <v>0</v>
      </c>
      <c r="R64" s="34">
        <f t="shared" si="10"/>
        <v>0</v>
      </c>
      <c r="S64" s="35">
        <f t="shared" si="9"/>
        <v>0</v>
      </c>
    </row>
    <row r="65" spans="1:19" ht="16.350000000000001" customHeight="1" x14ac:dyDescent="0.25">
      <c r="B65" s="131" t="s">
        <v>60</v>
      </c>
      <c r="C65" s="179">
        <f>Originál!C65</f>
        <v>0</v>
      </c>
      <c r="D65" s="21"/>
      <c r="E65" s="301">
        <f>SUM('0'!E65)</f>
        <v>0</v>
      </c>
      <c r="F65" s="68">
        <f t="shared" si="5"/>
        <v>0</v>
      </c>
      <c r="G65" s="30"/>
      <c r="H65" s="23">
        <v>0</v>
      </c>
      <c r="I65" s="312">
        <f>SUM('0'!I65)</f>
        <v>0</v>
      </c>
      <c r="J65" s="36">
        <f>Originál!J65</f>
        <v>0.5</v>
      </c>
      <c r="K65" s="32">
        <f t="shared" si="6"/>
        <v>0</v>
      </c>
      <c r="L65" s="315" t="str">
        <f>Originál!L65</f>
        <v>ks.</v>
      </c>
      <c r="O65" s="324">
        <f>Originál!O65</f>
        <v>0.2</v>
      </c>
      <c r="P65" s="69">
        <f t="shared" si="7"/>
        <v>0.5</v>
      </c>
      <c r="Q65" s="70">
        <f t="shared" si="8"/>
        <v>0</v>
      </c>
      <c r="R65" s="34">
        <f t="shared" si="10"/>
        <v>0</v>
      </c>
      <c r="S65" s="35">
        <f t="shared" si="9"/>
        <v>0</v>
      </c>
    </row>
    <row r="66" spans="1:19" ht="16.350000000000001" customHeight="1" x14ac:dyDescent="0.25">
      <c r="B66" s="131" t="s">
        <v>61</v>
      </c>
      <c r="C66" s="179">
        <f>Originál!C66</f>
        <v>0</v>
      </c>
      <c r="D66" s="21"/>
      <c r="E66" s="301">
        <f>SUM('0'!E66)</f>
        <v>0</v>
      </c>
      <c r="F66" s="68">
        <f t="shared" si="5"/>
        <v>0</v>
      </c>
      <c r="G66" s="30"/>
      <c r="H66" s="23">
        <v>0</v>
      </c>
      <c r="I66" s="312">
        <f>SUM('0'!I66)</f>
        <v>0</v>
      </c>
      <c r="J66" s="31">
        <f>Originál!J66</f>
        <v>1.8</v>
      </c>
      <c r="K66" s="32">
        <f t="shared" si="6"/>
        <v>0</v>
      </c>
      <c r="L66" s="315" t="str">
        <f>Originál!L66</f>
        <v>ks.</v>
      </c>
      <c r="O66" s="324">
        <f>Originál!O66</f>
        <v>0.25</v>
      </c>
      <c r="P66" s="69">
        <f t="shared" si="7"/>
        <v>1.8</v>
      </c>
      <c r="Q66" s="70">
        <f t="shared" si="8"/>
        <v>0</v>
      </c>
      <c r="R66" s="34">
        <f t="shared" si="10"/>
        <v>0</v>
      </c>
      <c r="S66" s="35">
        <f t="shared" si="9"/>
        <v>0</v>
      </c>
    </row>
    <row r="67" spans="1:19" ht="16.350000000000001" customHeight="1" x14ac:dyDescent="0.25">
      <c r="B67" s="131" t="s">
        <v>62</v>
      </c>
      <c r="C67" s="179">
        <f>Originál!C67</f>
        <v>0</v>
      </c>
      <c r="D67" s="21"/>
      <c r="E67" s="301">
        <f>SUM('0'!E67)</f>
        <v>0</v>
      </c>
      <c r="F67" s="68">
        <f t="shared" si="5"/>
        <v>0</v>
      </c>
      <c r="G67" s="30"/>
      <c r="H67" s="23">
        <v>0</v>
      </c>
      <c r="I67" s="312">
        <f>SUM('0'!I67)</f>
        <v>0</v>
      </c>
      <c r="J67" s="31">
        <f>Originál!J67</f>
        <v>0.5</v>
      </c>
      <c r="K67" s="32">
        <f t="shared" si="6"/>
        <v>0</v>
      </c>
      <c r="L67" s="315" t="str">
        <f>Originál!L67</f>
        <v>ks.</v>
      </c>
      <c r="O67" s="324">
        <f>Originál!O67</f>
        <v>0.11</v>
      </c>
      <c r="P67" s="69">
        <f t="shared" si="7"/>
        <v>0.5</v>
      </c>
      <c r="Q67" s="70">
        <f t="shared" si="8"/>
        <v>0</v>
      </c>
      <c r="R67" s="34">
        <f t="shared" si="10"/>
        <v>0</v>
      </c>
      <c r="S67" s="35">
        <f t="shared" si="9"/>
        <v>0</v>
      </c>
    </row>
    <row r="68" spans="1:19" ht="16.350000000000001" customHeight="1" x14ac:dyDescent="0.25">
      <c r="B68" s="131" t="s">
        <v>63</v>
      </c>
      <c r="C68" s="179">
        <f>Originál!C68</f>
        <v>0</v>
      </c>
      <c r="D68" s="21"/>
      <c r="E68" s="301">
        <f>SUM('0'!E68)</f>
        <v>0</v>
      </c>
      <c r="F68" s="68">
        <f t="shared" si="5"/>
        <v>0</v>
      </c>
      <c r="G68" s="30"/>
      <c r="H68" s="23">
        <v>0</v>
      </c>
      <c r="I68" s="312">
        <f>SUM('0'!I68)</f>
        <v>0</v>
      </c>
      <c r="J68" s="31">
        <f>Originál!J68</f>
        <v>1.5</v>
      </c>
      <c r="K68" s="32">
        <f t="shared" si="6"/>
        <v>0</v>
      </c>
      <c r="L68" s="315" t="str">
        <f>Originál!L68</f>
        <v>l.</v>
      </c>
      <c r="O68" s="324">
        <f>Originál!O68</f>
        <v>0.23</v>
      </c>
      <c r="P68" s="69">
        <f t="shared" si="7"/>
        <v>1.5</v>
      </c>
      <c r="Q68" s="70">
        <f t="shared" si="8"/>
        <v>0</v>
      </c>
      <c r="R68" s="34">
        <f t="shared" si="10"/>
        <v>0</v>
      </c>
      <c r="S68" s="35">
        <f t="shared" si="9"/>
        <v>0</v>
      </c>
    </row>
    <row r="69" spans="1:19" ht="16.350000000000001" customHeight="1" x14ac:dyDescent="0.25">
      <c r="B69" s="131" t="s">
        <v>64</v>
      </c>
      <c r="C69" s="179">
        <f>Originál!C69</f>
        <v>0</v>
      </c>
      <c r="D69" s="21"/>
      <c r="E69" s="301">
        <f>SUM('0'!E69)</f>
        <v>0</v>
      </c>
      <c r="F69" s="68">
        <f t="shared" si="5"/>
        <v>0</v>
      </c>
      <c r="G69" s="30"/>
      <c r="H69" s="23">
        <v>0</v>
      </c>
      <c r="I69" s="312">
        <f>SUM('0'!I69)</f>
        <v>0</v>
      </c>
      <c r="J69" s="31">
        <f>Originál!J69</f>
        <v>1</v>
      </c>
      <c r="K69" s="32">
        <f t="shared" si="6"/>
        <v>0</v>
      </c>
      <c r="L69" s="315" t="str">
        <f>Originál!L69</f>
        <v>ks.</v>
      </c>
      <c r="O69" s="324">
        <f>Originál!O69</f>
        <v>0.46</v>
      </c>
      <c r="P69" s="69">
        <f t="shared" si="7"/>
        <v>1</v>
      </c>
      <c r="Q69" s="70">
        <f t="shared" si="8"/>
        <v>0</v>
      </c>
      <c r="R69" s="34">
        <f t="shared" si="10"/>
        <v>0</v>
      </c>
      <c r="S69" s="35">
        <f t="shared" si="9"/>
        <v>0</v>
      </c>
    </row>
    <row r="70" spans="1:19" ht="16.350000000000001" customHeight="1" x14ac:dyDescent="0.25">
      <c r="B70" s="131" t="s">
        <v>65</v>
      </c>
      <c r="C70" s="179">
        <f>Originál!C70</f>
        <v>0</v>
      </c>
      <c r="D70" s="21"/>
      <c r="E70" s="301">
        <f>SUM('0'!E70)</f>
        <v>0</v>
      </c>
      <c r="F70" s="68">
        <f t="shared" si="5"/>
        <v>0</v>
      </c>
      <c r="G70" s="30"/>
      <c r="H70" s="23">
        <v>0</v>
      </c>
      <c r="I70" s="312">
        <f>SUM('0'!I70)</f>
        <v>0</v>
      </c>
      <c r="J70" s="36">
        <f>Originál!J70</f>
        <v>3</v>
      </c>
      <c r="K70" s="32">
        <f t="shared" si="6"/>
        <v>0</v>
      </c>
      <c r="L70" s="315" t="str">
        <f>Originál!L70</f>
        <v>ks.</v>
      </c>
      <c r="O70" s="324">
        <f>Originál!O70</f>
        <v>1.1879999999999999</v>
      </c>
      <c r="P70" s="69">
        <f t="shared" si="7"/>
        <v>3</v>
      </c>
      <c r="Q70" s="70">
        <f t="shared" si="8"/>
        <v>0</v>
      </c>
      <c r="R70" s="34">
        <f t="shared" si="10"/>
        <v>0</v>
      </c>
      <c r="S70" s="35">
        <f t="shared" si="9"/>
        <v>0</v>
      </c>
    </row>
    <row r="71" spans="1:19" ht="16.350000000000001" customHeight="1" x14ac:dyDescent="0.25">
      <c r="B71" s="131" t="s">
        <v>66</v>
      </c>
      <c r="C71" s="179">
        <f>Originál!C71</f>
        <v>0</v>
      </c>
      <c r="D71" s="21"/>
      <c r="E71" s="301">
        <f>SUM('0'!E71)</f>
        <v>0</v>
      </c>
      <c r="F71" s="68">
        <f t="shared" si="5"/>
        <v>0</v>
      </c>
      <c r="G71" s="30"/>
      <c r="H71" s="23">
        <v>0</v>
      </c>
      <c r="I71" s="312">
        <f>SUM('0'!I71)</f>
        <v>0</v>
      </c>
      <c r="J71" s="37">
        <f>Originál!J71</f>
        <v>1.1000000000000001</v>
      </c>
      <c r="K71" s="32">
        <f t="shared" si="6"/>
        <v>0</v>
      </c>
      <c r="L71" s="315" t="str">
        <f>Originál!L71</f>
        <v>l.</v>
      </c>
      <c r="O71" s="324">
        <f>Originál!O71</f>
        <v>0.33</v>
      </c>
      <c r="P71" s="69">
        <f t="shared" si="7"/>
        <v>1.1000000000000001</v>
      </c>
      <c r="Q71" s="70">
        <f t="shared" si="8"/>
        <v>0</v>
      </c>
      <c r="R71" s="34">
        <f t="shared" si="10"/>
        <v>0</v>
      </c>
      <c r="S71" s="35">
        <f t="shared" si="9"/>
        <v>0</v>
      </c>
    </row>
    <row r="72" spans="1:19" ht="16.350000000000001" customHeight="1" x14ac:dyDescent="0.25">
      <c r="B72" s="131" t="s">
        <v>67</v>
      </c>
      <c r="C72" s="179">
        <f>Originál!C72</f>
        <v>0</v>
      </c>
      <c r="D72" s="21"/>
      <c r="E72" s="301">
        <f>SUM('0'!E72)</f>
        <v>0</v>
      </c>
      <c r="F72" s="68">
        <f t="shared" si="5"/>
        <v>0</v>
      </c>
      <c r="G72" s="30"/>
      <c r="H72" s="23">
        <v>0</v>
      </c>
      <c r="I72" s="312">
        <f>SUM('0'!I72)</f>
        <v>0</v>
      </c>
      <c r="J72" s="37">
        <f>Originál!J72</f>
        <v>0.8</v>
      </c>
      <c r="K72" s="32">
        <f t="shared" si="6"/>
        <v>0</v>
      </c>
      <c r="L72" s="315" t="str">
        <f>Originál!L72</f>
        <v>ks.</v>
      </c>
      <c r="O72" s="324">
        <f>Originál!O72</f>
        <v>0.32</v>
      </c>
      <c r="P72" s="69">
        <f t="shared" si="7"/>
        <v>0.8</v>
      </c>
      <c r="Q72" s="70">
        <f t="shared" si="8"/>
        <v>0</v>
      </c>
      <c r="R72" s="34">
        <f t="shared" si="10"/>
        <v>0</v>
      </c>
      <c r="S72" s="35">
        <f t="shared" si="9"/>
        <v>0</v>
      </c>
    </row>
    <row r="73" spans="1:19" ht="16.350000000000001" customHeight="1" x14ac:dyDescent="0.25">
      <c r="B73" s="131" t="s">
        <v>68</v>
      </c>
      <c r="C73" s="179">
        <f>Originál!C73</f>
        <v>0</v>
      </c>
      <c r="D73" s="21"/>
      <c r="E73" s="301">
        <f>SUM('0'!E73)</f>
        <v>0</v>
      </c>
      <c r="F73" s="68">
        <f t="shared" si="5"/>
        <v>0</v>
      </c>
      <c r="G73" s="30"/>
      <c r="H73" s="23">
        <v>0</v>
      </c>
      <c r="I73" s="312">
        <f>SUM('0'!I73)</f>
        <v>0</v>
      </c>
      <c r="J73" s="37">
        <f>Originál!J73</f>
        <v>1.1000000000000001</v>
      </c>
      <c r="K73" s="32">
        <f t="shared" si="6"/>
        <v>0</v>
      </c>
      <c r="L73" s="315" t="str">
        <f>Originál!L73</f>
        <v>ks.</v>
      </c>
      <c r="O73" s="324">
        <f>Originál!O73</f>
        <v>0.624</v>
      </c>
      <c r="P73" s="69">
        <f t="shared" si="7"/>
        <v>1.1000000000000001</v>
      </c>
      <c r="Q73" s="70">
        <f t="shared" si="8"/>
        <v>0</v>
      </c>
      <c r="R73" s="34">
        <f t="shared" si="10"/>
        <v>0</v>
      </c>
      <c r="S73" s="35">
        <f t="shared" si="9"/>
        <v>0</v>
      </c>
    </row>
    <row r="74" spans="1:19" ht="16.350000000000001" customHeight="1" x14ac:dyDescent="0.25">
      <c r="B74" s="131" t="s">
        <v>69</v>
      </c>
      <c r="C74" s="179">
        <f>Originál!C74</f>
        <v>0</v>
      </c>
      <c r="D74" s="21"/>
      <c r="E74" s="301">
        <f>SUM('0'!E74)</f>
        <v>0</v>
      </c>
      <c r="F74" s="68">
        <f t="shared" si="5"/>
        <v>0</v>
      </c>
      <c r="G74" s="30"/>
      <c r="H74" s="23">
        <v>0</v>
      </c>
      <c r="I74" s="312">
        <f>SUM('0'!I74)</f>
        <v>0</v>
      </c>
      <c r="J74" s="31">
        <f>Originál!J74</f>
        <v>1.1000000000000001</v>
      </c>
      <c r="K74" s="32">
        <f t="shared" si="6"/>
        <v>0</v>
      </c>
      <c r="L74" s="315" t="str">
        <f>Originál!L74</f>
        <v>ks.</v>
      </c>
      <c r="O74" s="324">
        <f>Originál!O74</f>
        <v>0.504</v>
      </c>
      <c r="P74" s="69">
        <f t="shared" si="7"/>
        <v>1.1000000000000001</v>
      </c>
      <c r="Q74" s="70">
        <f t="shared" si="8"/>
        <v>0</v>
      </c>
      <c r="R74" s="34">
        <f t="shared" si="10"/>
        <v>0</v>
      </c>
      <c r="S74" s="35">
        <f t="shared" si="9"/>
        <v>0</v>
      </c>
    </row>
    <row r="75" spans="1:19" ht="16.350000000000001" customHeight="1" x14ac:dyDescent="0.25">
      <c r="B75" s="131" t="s">
        <v>70</v>
      </c>
      <c r="C75" s="179">
        <f>Originál!C75</f>
        <v>0</v>
      </c>
      <c r="D75" s="21"/>
      <c r="E75" s="301">
        <f>SUM('0'!E75)</f>
        <v>0</v>
      </c>
      <c r="F75" s="68">
        <f t="shared" si="5"/>
        <v>0</v>
      </c>
      <c r="G75" s="30"/>
      <c r="H75" s="23">
        <v>0</v>
      </c>
      <c r="I75" s="312">
        <f>SUM('0'!I75)</f>
        <v>0</v>
      </c>
      <c r="J75" s="36">
        <f>Originál!J75</f>
        <v>1.2</v>
      </c>
      <c r="K75" s="32">
        <f t="shared" si="6"/>
        <v>0</v>
      </c>
      <c r="L75" s="315" t="str">
        <f>Originál!L75</f>
        <v>ks.</v>
      </c>
      <c r="O75" s="324">
        <f>Originál!O75</f>
        <v>0.64</v>
      </c>
      <c r="P75" s="69">
        <f t="shared" si="7"/>
        <v>1.2</v>
      </c>
      <c r="Q75" s="70">
        <f t="shared" si="8"/>
        <v>0</v>
      </c>
      <c r="R75" s="34">
        <f t="shared" si="10"/>
        <v>0</v>
      </c>
      <c r="S75" s="35">
        <f t="shared" si="9"/>
        <v>0</v>
      </c>
    </row>
    <row r="76" spans="1:19" ht="16.350000000000001" customHeight="1" x14ac:dyDescent="0.25">
      <c r="B76" s="131" t="s">
        <v>71</v>
      </c>
      <c r="C76" s="179">
        <f>Originál!C76</f>
        <v>0</v>
      </c>
      <c r="D76" s="21"/>
      <c r="E76" s="301">
        <f>SUM('0'!E76)</f>
        <v>0</v>
      </c>
      <c r="F76" s="68">
        <f t="shared" si="5"/>
        <v>0</v>
      </c>
      <c r="G76" s="30"/>
      <c r="H76" s="23">
        <v>0</v>
      </c>
      <c r="I76" s="312">
        <f>SUM('0'!I76)</f>
        <v>0</v>
      </c>
      <c r="J76" s="37">
        <f>Originál!J76</f>
        <v>0</v>
      </c>
      <c r="K76" s="32">
        <f t="shared" si="6"/>
        <v>0</v>
      </c>
      <c r="L76" s="315">
        <f>Originál!L76</f>
        <v>0</v>
      </c>
      <c r="O76" s="324">
        <f>Originál!O76</f>
        <v>0</v>
      </c>
      <c r="P76" s="69">
        <f t="shared" si="7"/>
        <v>0</v>
      </c>
      <c r="Q76" s="70">
        <f t="shared" si="8"/>
        <v>0</v>
      </c>
      <c r="R76" s="34">
        <f t="shared" si="10"/>
        <v>0</v>
      </c>
      <c r="S76" s="35">
        <f t="shared" si="9"/>
        <v>0</v>
      </c>
    </row>
    <row r="77" spans="1:19" ht="16.350000000000001" customHeight="1" x14ac:dyDescent="0.25">
      <c r="A77" s="19"/>
      <c r="B77" s="131" t="s">
        <v>72</v>
      </c>
      <c r="C77" s="179">
        <f>Originál!C77</f>
        <v>0</v>
      </c>
      <c r="D77" s="21"/>
      <c r="E77" s="301">
        <f>SUM('0'!E77)</f>
        <v>0</v>
      </c>
      <c r="F77" s="68">
        <f t="shared" si="5"/>
        <v>0</v>
      </c>
      <c r="G77" s="30"/>
      <c r="H77" s="23">
        <v>0</v>
      </c>
      <c r="I77" s="358">
        <f>SUM('0'!I77)</f>
        <v>0</v>
      </c>
      <c r="J77" s="31">
        <f>Originál!J77</f>
        <v>0.5</v>
      </c>
      <c r="K77" s="32">
        <f t="shared" si="6"/>
        <v>0</v>
      </c>
      <c r="L77" s="315" t="str">
        <f>Originál!L77</f>
        <v>gr.</v>
      </c>
      <c r="O77" s="324">
        <f>Originál!O77</f>
        <v>3.4000000000000002E-2</v>
      </c>
      <c r="P77" s="69">
        <f t="shared" si="7"/>
        <v>0.5</v>
      </c>
      <c r="Q77" s="70">
        <f>K77</f>
        <v>0</v>
      </c>
      <c r="R77" s="34">
        <f t="shared" si="10"/>
        <v>0</v>
      </c>
      <c r="S77" s="35">
        <f t="shared" si="9"/>
        <v>0</v>
      </c>
    </row>
    <row r="78" spans="1:19" ht="16.350000000000001" customHeight="1" x14ac:dyDescent="0.25">
      <c r="A78" s="19"/>
      <c r="B78" s="131" t="s">
        <v>75</v>
      </c>
      <c r="C78" s="179">
        <f>Originál!C78</f>
        <v>0</v>
      </c>
      <c r="D78" s="21"/>
      <c r="E78" s="301">
        <f>SUM('0'!E78)</f>
        <v>0</v>
      </c>
      <c r="F78" s="68">
        <f t="shared" si="5"/>
        <v>0</v>
      </c>
      <c r="G78" s="30"/>
      <c r="H78" s="23">
        <v>0</v>
      </c>
      <c r="I78" s="312">
        <f>SUM('0'!I78)</f>
        <v>0</v>
      </c>
      <c r="J78" s="31">
        <f>Originál!J78</f>
        <v>0.5</v>
      </c>
      <c r="K78" s="32">
        <f t="shared" si="6"/>
        <v>0</v>
      </c>
      <c r="L78" s="315" t="str">
        <f>Originál!L78</f>
        <v>ks.</v>
      </c>
      <c r="O78" s="324">
        <f>Originál!O78</f>
        <v>0.14000000000000001</v>
      </c>
      <c r="P78" s="69">
        <f t="shared" si="7"/>
        <v>0.5</v>
      </c>
      <c r="Q78" s="70">
        <f t="shared" si="8"/>
        <v>0</v>
      </c>
      <c r="R78" s="34">
        <f>(P78-O78)*I78</f>
        <v>0</v>
      </c>
      <c r="S78" s="35">
        <f t="shared" si="9"/>
        <v>0</v>
      </c>
    </row>
    <row r="79" spans="1:19" ht="16.350000000000001" customHeight="1" x14ac:dyDescent="0.25">
      <c r="B79" s="131" t="s">
        <v>73</v>
      </c>
      <c r="C79" s="179">
        <f>Originál!C79</f>
        <v>0</v>
      </c>
      <c r="D79" s="21"/>
      <c r="E79" s="301">
        <f>SUM('0'!E79)</f>
        <v>0</v>
      </c>
      <c r="F79" s="68">
        <f t="shared" si="5"/>
        <v>0</v>
      </c>
      <c r="G79" s="30"/>
      <c r="H79" s="23">
        <v>0</v>
      </c>
      <c r="I79" s="312">
        <f>SUM('0'!I79)</f>
        <v>0</v>
      </c>
      <c r="J79" s="31">
        <f>Originál!J79</f>
        <v>0.5</v>
      </c>
      <c r="K79" s="32">
        <f t="shared" si="6"/>
        <v>0</v>
      </c>
      <c r="L79" s="315" t="str">
        <f>Originál!L79</f>
        <v>ks.</v>
      </c>
      <c r="O79" s="324">
        <f>Originál!O79</f>
        <v>5.8000000000000003E-2</v>
      </c>
      <c r="P79" s="69">
        <f t="shared" si="7"/>
        <v>0.5</v>
      </c>
      <c r="Q79" s="70">
        <f t="shared" si="8"/>
        <v>0</v>
      </c>
      <c r="R79" s="34">
        <f t="shared" ref="R79:R101" si="11">(P79-O79)*I79</f>
        <v>0</v>
      </c>
      <c r="S79" s="35">
        <f t="shared" si="9"/>
        <v>0</v>
      </c>
    </row>
    <row r="80" spans="1:19" ht="16.350000000000001" customHeight="1" x14ac:dyDescent="0.25">
      <c r="B80" s="131" t="s">
        <v>74</v>
      </c>
      <c r="C80" s="179">
        <f>Originál!C80</f>
        <v>0</v>
      </c>
      <c r="D80" s="21"/>
      <c r="E80" s="301">
        <f>SUM('0'!E80)</f>
        <v>0</v>
      </c>
      <c r="F80" s="68">
        <f t="shared" si="5"/>
        <v>0</v>
      </c>
      <c r="G80" s="30"/>
      <c r="H80" s="23">
        <v>0</v>
      </c>
      <c r="I80" s="312">
        <f>SUM('0'!I80)</f>
        <v>0</v>
      </c>
      <c r="J80" s="31">
        <f>Originál!J80</f>
        <v>0.1</v>
      </c>
      <c r="K80" s="32">
        <f t="shared" si="6"/>
        <v>0</v>
      </c>
      <c r="L80" s="315" t="str">
        <f>Originál!L80</f>
        <v>ks.</v>
      </c>
      <c r="O80" s="324">
        <f>Originál!O80</f>
        <v>3.5999999999999997E-2</v>
      </c>
      <c r="P80" s="69">
        <f t="shared" si="7"/>
        <v>0.1</v>
      </c>
      <c r="Q80" s="70">
        <f t="shared" si="8"/>
        <v>0</v>
      </c>
      <c r="R80" s="34">
        <f t="shared" si="11"/>
        <v>0</v>
      </c>
      <c r="S80" s="35">
        <f t="shared" si="9"/>
        <v>0</v>
      </c>
    </row>
    <row r="81" spans="2:19" ht="16.350000000000001" customHeight="1" x14ac:dyDescent="0.25">
      <c r="B81" s="131" t="s">
        <v>76</v>
      </c>
      <c r="C81" s="181">
        <f>Originál!C81</f>
        <v>0</v>
      </c>
      <c r="D81" s="21"/>
      <c r="E81" s="301">
        <f>SUM('0'!E81)</f>
        <v>0</v>
      </c>
      <c r="F81" s="68">
        <f t="shared" si="5"/>
        <v>0</v>
      </c>
      <c r="G81" s="30"/>
      <c r="H81" s="23">
        <v>0</v>
      </c>
      <c r="I81" s="312">
        <f>SUM('0'!I81)</f>
        <v>0</v>
      </c>
      <c r="J81" s="31">
        <f>Originál!J81</f>
        <v>0.05</v>
      </c>
      <c r="K81" s="32">
        <f t="shared" si="6"/>
        <v>0</v>
      </c>
      <c r="L81" s="315" t="str">
        <f>Originál!L81</f>
        <v>ks.</v>
      </c>
      <c r="O81" s="324">
        <f>Originál!O81</f>
        <v>0.08</v>
      </c>
      <c r="P81" s="69">
        <f t="shared" si="7"/>
        <v>0.05</v>
      </c>
      <c r="Q81" s="70">
        <f t="shared" si="8"/>
        <v>0</v>
      </c>
      <c r="R81" s="34">
        <f t="shared" si="11"/>
        <v>0</v>
      </c>
      <c r="S81" s="35">
        <f t="shared" si="9"/>
        <v>0</v>
      </c>
    </row>
    <row r="82" spans="2:19" ht="16.350000000000001" customHeight="1" x14ac:dyDescent="0.25">
      <c r="B82" s="131" t="s">
        <v>77</v>
      </c>
      <c r="C82" s="181">
        <f>Originál!C82</f>
        <v>0</v>
      </c>
      <c r="D82" s="21"/>
      <c r="E82" s="301">
        <f>SUM('0'!E82)</f>
        <v>0</v>
      </c>
      <c r="F82" s="68">
        <f t="shared" si="5"/>
        <v>0</v>
      </c>
      <c r="G82" s="30"/>
      <c r="H82" s="23">
        <v>0</v>
      </c>
      <c r="I82" s="312">
        <f>SUM('0'!I82)</f>
        <v>0</v>
      </c>
      <c r="J82" s="31">
        <f>Originál!J82</f>
        <v>0</v>
      </c>
      <c r="K82" s="159">
        <f t="shared" si="6"/>
        <v>0</v>
      </c>
      <c r="L82" s="315">
        <f>Originál!L82</f>
        <v>0</v>
      </c>
      <c r="O82" s="324">
        <f>Originál!O82</f>
        <v>0</v>
      </c>
      <c r="P82" s="69">
        <f t="shared" si="7"/>
        <v>0</v>
      </c>
      <c r="Q82" s="70">
        <f t="shared" si="8"/>
        <v>0</v>
      </c>
      <c r="R82" s="34">
        <f t="shared" si="11"/>
        <v>0</v>
      </c>
      <c r="S82" s="35">
        <f t="shared" si="9"/>
        <v>0</v>
      </c>
    </row>
    <row r="83" spans="2:19" ht="16.350000000000001" customHeight="1" x14ac:dyDescent="0.25">
      <c r="B83" s="131" t="s">
        <v>78</v>
      </c>
      <c r="C83" s="181">
        <f>Originál!C83</f>
        <v>0</v>
      </c>
      <c r="D83" s="21"/>
      <c r="E83" s="301">
        <f>SUM('0'!E83)</f>
        <v>0</v>
      </c>
      <c r="F83" s="68">
        <f t="shared" si="5"/>
        <v>0</v>
      </c>
      <c r="G83" s="30"/>
      <c r="H83" s="23">
        <v>0</v>
      </c>
      <c r="I83" s="306">
        <f>SUM('0'!I83)</f>
        <v>0</v>
      </c>
      <c r="J83" s="37">
        <f>Originál!J83</f>
        <v>0</v>
      </c>
      <c r="K83" s="159">
        <f t="shared" si="6"/>
        <v>0</v>
      </c>
      <c r="L83" s="315">
        <f>Originál!L83</f>
        <v>0</v>
      </c>
      <c r="O83" s="324">
        <f>Originál!O83</f>
        <v>0</v>
      </c>
      <c r="P83" s="69">
        <f t="shared" si="7"/>
        <v>0</v>
      </c>
      <c r="Q83" s="70">
        <f t="shared" si="8"/>
        <v>0</v>
      </c>
      <c r="R83" s="34">
        <f t="shared" si="11"/>
        <v>0</v>
      </c>
      <c r="S83" s="35">
        <f t="shared" si="9"/>
        <v>0</v>
      </c>
    </row>
    <row r="84" spans="2:19" ht="16.350000000000001" customHeight="1" x14ac:dyDescent="0.25">
      <c r="B84" s="131" t="s">
        <v>79</v>
      </c>
      <c r="C84" s="181">
        <f>Originál!C84</f>
        <v>0</v>
      </c>
      <c r="D84" s="21"/>
      <c r="E84" s="301">
        <f>SUM('0'!E84)</f>
        <v>0</v>
      </c>
      <c r="F84" s="68">
        <f t="shared" si="5"/>
        <v>0</v>
      </c>
      <c r="G84" s="30"/>
      <c r="H84" s="23">
        <v>0</v>
      </c>
      <c r="I84" s="306">
        <f>SUM('0'!I84)</f>
        <v>0</v>
      </c>
      <c r="J84" s="31">
        <f>Originál!J84</f>
        <v>3.2</v>
      </c>
      <c r="K84" s="159">
        <f t="shared" si="6"/>
        <v>0</v>
      </c>
      <c r="L84" s="315" t="str">
        <f>Originál!L84</f>
        <v>ks.</v>
      </c>
      <c r="O84" s="324">
        <f>Originál!O84</f>
        <v>3.04</v>
      </c>
      <c r="P84" s="69">
        <f t="shared" si="7"/>
        <v>3.2</v>
      </c>
      <c r="Q84" s="70">
        <f t="shared" si="8"/>
        <v>0</v>
      </c>
      <c r="R84" s="34">
        <f t="shared" si="11"/>
        <v>0</v>
      </c>
      <c r="S84" s="35">
        <f t="shared" si="9"/>
        <v>0</v>
      </c>
    </row>
    <row r="85" spans="2:19" ht="16.350000000000001" customHeight="1" x14ac:dyDescent="0.25">
      <c r="B85" s="131" t="s">
        <v>80</v>
      </c>
      <c r="C85" s="181">
        <f>Originál!C85</f>
        <v>0</v>
      </c>
      <c r="D85" s="21"/>
      <c r="E85" s="301">
        <f>SUM('0'!E85)</f>
        <v>0</v>
      </c>
      <c r="F85" s="68">
        <f t="shared" si="5"/>
        <v>0</v>
      </c>
      <c r="G85" s="30"/>
      <c r="H85" s="23">
        <v>0</v>
      </c>
      <c r="I85" s="312">
        <f>SUM('0'!I85)</f>
        <v>0</v>
      </c>
      <c r="J85" s="31">
        <f>Originál!J85</f>
        <v>3.3</v>
      </c>
      <c r="K85" s="32">
        <f t="shared" si="6"/>
        <v>0</v>
      </c>
      <c r="L85" s="315" t="str">
        <f>Originál!L85</f>
        <v>ks.</v>
      </c>
      <c r="O85" s="324">
        <f>Originál!O85</f>
        <v>3.3</v>
      </c>
      <c r="P85" s="69">
        <f t="shared" si="7"/>
        <v>3.3</v>
      </c>
      <c r="Q85" s="70">
        <f t="shared" si="8"/>
        <v>0</v>
      </c>
      <c r="R85" s="34">
        <f t="shared" si="11"/>
        <v>0</v>
      </c>
      <c r="S85" s="35">
        <f t="shared" si="9"/>
        <v>0</v>
      </c>
    </row>
    <row r="86" spans="2:19" ht="16.350000000000001" customHeight="1" x14ac:dyDescent="0.25">
      <c r="B86" s="131" t="s">
        <v>81</v>
      </c>
      <c r="C86" s="181">
        <f>Originál!C86</f>
        <v>0</v>
      </c>
      <c r="D86" s="21"/>
      <c r="E86" s="301">
        <f>SUM('0'!E86)</f>
        <v>0</v>
      </c>
      <c r="F86" s="68">
        <f t="shared" si="5"/>
        <v>0</v>
      </c>
      <c r="G86" s="30"/>
      <c r="H86" s="23">
        <v>0</v>
      </c>
      <c r="I86" s="312">
        <f>SUM('0'!I86)</f>
        <v>0</v>
      </c>
      <c r="J86" s="36">
        <f>Originál!J86</f>
        <v>3.4</v>
      </c>
      <c r="K86" s="32">
        <f t="shared" si="6"/>
        <v>0</v>
      </c>
      <c r="L86" s="315" t="str">
        <f>Originál!L86</f>
        <v>ks.</v>
      </c>
      <c r="O86" s="324">
        <f>Originál!O86</f>
        <v>3.32</v>
      </c>
      <c r="P86" s="69">
        <f t="shared" si="7"/>
        <v>3.4</v>
      </c>
      <c r="Q86" s="70">
        <f t="shared" si="8"/>
        <v>0</v>
      </c>
      <c r="R86" s="34">
        <f t="shared" si="11"/>
        <v>0</v>
      </c>
      <c r="S86" s="35">
        <f t="shared" si="9"/>
        <v>0</v>
      </c>
    </row>
    <row r="87" spans="2:19" ht="16.350000000000001" customHeight="1" x14ac:dyDescent="0.25">
      <c r="B87" s="131" t="s">
        <v>82</v>
      </c>
      <c r="C87" s="181">
        <f>Originál!C87</f>
        <v>0</v>
      </c>
      <c r="D87" s="21"/>
      <c r="E87" s="301">
        <f>SUM('0'!E87)</f>
        <v>0</v>
      </c>
      <c r="F87" s="68">
        <f t="shared" si="5"/>
        <v>0</v>
      </c>
      <c r="G87" s="30"/>
      <c r="H87" s="23">
        <v>0</v>
      </c>
      <c r="I87" s="312">
        <f>SUM('0'!I87)</f>
        <v>0</v>
      </c>
      <c r="J87" s="37">
        <f>Originál!J87</f>
        <v>3.6</v>
      </c>
      <c r="K87" s="32">
        <f t="shared" si="6"/>
        <v>0</v>
      </c>
      <c r="L87" s="315" t="str">
        <f>Originál!L87</f>
        <v>ks.</v>
      </c>
      <c r="O87" s="324">
        <f>Originál!O87</f>
        <v>2.95</v>
      </c>
      <c r="P87" s="69">
        <f t="shared" si="7"/>
        <v>3.6</v>
      </c>
      <c r="Q87" s="70">
        <f t="shared" si="8"/>
        <v>0</v>
      </c>
      <c r="R87" s="34">
        <f t="shared" si="11"/>
        <v>0</v>
      </c>
      <c r="S87" s="35">
        <f t="shared" si="9"/>
        <v>0</v>
      </c>
    </row>
    <row r="88" spans="2:19" ht="16.350000000000001" customHeight="1" x14ac:dyDescent="0.25">
      <c r="B88" s="131" t="s">
        <v>83</v>
      </c>
      <c r="C88" s="181">
        <f>Originál!C88</f>
        <v>0</v>
      </c>
      <c r="D88" s="21"/>
      <c r="E88" s="301">
        <f>SUM('0'!E88)</f>
        <v>0</v>
      </c>
      <c r="F88" s="68">
        <f t="shared" si="5"/>
        <v>0</v>
      </c>
      <c r="G88" s="30"/>
      <c r="H88" s="23">
        <v>0</v>
      </c>
      <c r="I88" s="312">
        <f>SUM('0'!I88)</f>
        <v>0</v>
      </c>
      <c r="J88" s="37">
        <f>Originál!J88</f>
        <v>3.3</v>
      </c>
      <c r="K88" s="32">
        <f t="shared" si="6"/>
        <v>0</v>
      </c>
      <c r="L88" s="315" t="str">
        <f>Originál!L88</f>
        <v>ks.</v>
      </c>
      <c r="O88" s="324">
        <f>Originál!O88</f>
        <v>3.04</v>
      </c>
      <c r="P88" s="69">
        <f t="shared" si="7"/>
        <v>3.3</v>
      </c>
      <c r="Q88" s="70">
        <f t="shared" si="8"/>
        <v>0</v>
      </c>
      <c r="R88" s="34">
        <f t="shared" si="11"/>
        <v>0</v>
      </c>
      <c r="S88" s="35">
        <f t="shared" si="9"/>
        <v>0</v>
      </c>
    </row>
    <row r="89" spans="2:19" ht="16.350000000000001" customHeight="1" x14ac:dyDescent="0.25">
      <c r="B89" s="131" t="s">
        <v>84</v>
      </c>
      <c r="C89" s="181">
        <f>Originál!C89</f>
        <v>0</v>
      </c>
      <c r="D89" s="21"/>
      <c r="E89" s="301">
        <f>SUM('0'!E89)</f>
        <v>0</v>
      </c>
      <c r="F89" s="68">
        <f t="shared" si="5"/>
        <v>0</v>
      </c>
      <c r="G89" s="30"/>
      <c r="H89" s="23">
        <v>0</v>
      </c>
      <c r="I89" s="312">
        <f>SUM('0'!I89)</f>
        <v>0</v>
      </c>
      <c r="J89" s="37">
        <f>Originál!J89</f>
        <v>3.2</v>
      </c>
      <c r="K89" s="32">
        <f t="shared" si="6"/>
        <v>0</v>
      </c>
      <c r="L89" s="315" t="str">
        <f>Originál!L89</f>
        <v>ks.</v>
      </c>
      <c r="O89" s="324">
        <f>Originál!O89</f>
        <v>3.04</v>
      </c>
      <c r="P89" s="69">
        <f t="shared" si="7"/>
        <v>3.2</v>
      </c>
      <c r="Q89" s="70">
        <f t="shared" si="8"/>
        <v>0</v>
      </c>
      <c r="R89" s="34">
        <f t="shared" si="11"/>
        <v>0</v>
      </c>
      <c r="S89" s="35">
        <f t="shared" si="9"/>
        <v>0</v>
      </c>
    </row>
    <row r="90" spans="2:19" ht="16.350000000000001" customHeight="1" x14ac:dyDescent="0.25">
      <c r="B90" s="131" t="s">
        <v>85</v>
      </c>
      <c r="C90" s="181">
        <f>Originál!C90</f>
        <v>0</v>
      </c>
      <c r="D90" s="21"/>
      <c r="E90" s="301">
        <f>SUM('0'!E90)</f>
        <v>0</v>
      </c>
      <c r="F90" s="68">
        <f t="shared" si="5"/>
        <v>0</v>
      </c>
      <c r="G90" s="30"/>
      <c r="H90" s="23">
        <v>0</v>
      </c>
      <c r="I90" s="312">
        <f>SUM('0'!I90)</f>
        <v>0</v>
      </c>
      <c r="J90" s="31">
        <f>Originál!J90</f>
        <v>3.1</v>
      </c>
      <c r="K90" s="32">
        <f t="shared" si="6"/>
        <v>0</v>
      </c>
      <c r="L90" s="315" t="str">
        <f>Originál!L90</f>
        <v>ks.</v>
      </c>
      <c r="O90" s="324">
        <f>Originál!O90</f>
        <v>2.94</v>
      </c>
      <c r="P90" s="69">
        <f t="shared" si="7"/>
        <v>3.1</v>
      </c>
      <c r="Q90" s="70">
        <f t="shared" si="8"/>
        <v>0</v>
      </c>
      <c r="R90" s="34">
        <f t="shared" si="11"/>
        <v>0</v>
      </c>
      <c r="S90" s="35">
        <f t="shared" si="9"/>
        <v>0</v>
      </c>
    </row>
    <row r="91" spans="2:19" ht="16.350000000000001" customHeight="1" x14ac:dyDescent="0.25">
      <c r="B91" s="131" t="s">
        <v>86</v>
      </c>
      <c r="C91" s="181">
        <f>Originál!C91</f>
        <v>0</v>
      </c>
      <c r="D91" s="21"/>
      <c r="E91" s="301">
        <f>SUM('0'!E91)</f>
        <v>0</v>
      </c>
      <c r="F91" s="68">
        <f t="shared" si="5"/>
        <v>0</v>
      </c>
      <c r="G91" s="30"/>
      <c r="H91" s="23">
        <v>0</v>
      </c>
      <c r="I91" s="312">
        <f>SUM('0'!I91)</f>
        <v>0</v>
      </c>
      <c r="J91" s="31">
        <f>Originál!J91</f>
        <v>3.2</v>
      </c>
      <c r="K91" s="32">
        <f t="shared" si="6"/>
        <v>0</v>
      </c>
      <c r="L91" s="315" t="str">
        <f>Originál!L91</f>
        <v>ks.</v>
      </c>
      <c r="O91" s="324">
        <f>Originál!O91</f>
        <v>3.04</v>
      </c>
      <c r="P91" s="69">
        <f t="shared" si="7"/>
        <v>3.2</v>
      </c>
      <c r="Q91" s="70">
        <f t="shared" si="8"/>
        <v>0</v>
      </c>
      <c r="R91" s="34">
        <f t="shared" si="11"/>
        <v>0</v>
      </c>
      <c r="S91" s="35">
        <f t="shared" si="9"/>
        <v>0</v>
      </c>
    </row>
    <row r="92" spans="2:19" ht="16.350000000000001" customHeight="1" x14ac:dyDescent="0.25">
      <c r="B92" s="131" t="s">
        <v>91</v>
      </c>
      <c r="C92" s="181">
        <f>Originál!C92</f>
        <v>0</v>
      </c>
      <c r="D92" s="21"/>
      <c r="E92" s="301">
        <f>SUM('0'!E92)</f>
        <v>0</v>
      </c>
      <c r="F92" s="68">
        <f t="shared" si="5"/>
        <v>0</v>
      </c>
      <c r="G92" s="30"/>
      <c r="H92" s="23">
        <v>0</v>
      </c>
      <c r="I92" s="312">
        <f>SUM('0'!I92)</f>
        <v>0</v>
      </c>
      <c r="J92" s="31">
        <f>Originál!J92</f>
        <v>3.1</v>
      </c>
      <c r="K92" s="32">
        <f t="shared" si="6"/>
        <v>0</v>
      </c>
      <c r="L92" s="315" t="str">
        <f>Originál!L92</f>
        <v>ks.</v>
      </c>
      <c r="O92" s="324">
        <f>Originál!O92</f>
        <v>0</v>
      </c>
      <c r="P92" s="69">
        <f t="shared" si="7"/>
        <v>3.1</v>
      </c>
      <c r="Q92" s="70">
        <f t="shared" si="8"/>
        <v>0</v>
      </c>
      <c r="R92" s="34">
        <f t="shared" si="11"/>
        <v>0</v>
      </c>
      <c r="S92" s="35">
        <f t="shared" si="9"/>
        <v>0</v>
      </c>
    </row>
    <row r="93" spans="2:19" ht="16.350000000000001" customHeight="1" x14ac:dyDescent="0.25">
      <c r="B93" s="131" t="s">
        <v>92</v>
      </c>
      <c r="C93" s="181">
        <f>Originál!C93</f>
        <v>0</v>
      </c>
      <c r="D93" s="21"/>
      <c r="E93" s="301">
        <f>SUM('0'!E93)</f>
        <v>0</v>
      </c>
      <c r="F93" s="68">
        <f t="shared" si="5"/>
        <v>0</v>
      </c>
      <c r="G93" s="30"/>
      <c r="H93" s="23">
        <v>0</v>
      </c>
      <c r="I93" s="312">
        <f>SUM('0'!I93)</f>
        <v>0</v>
      </c>
      <c r="J93" s="36">
        <f>Originál!J93</f>
        <v>3.3</v>
      </c>
      <c r="K93" s="32">
        <f t="shared" si="6"/>
        <v>0</v>
      </c>
      <c r="L93" s="315" t="str">
        <f>Originál!L93</f>
        <v>ks.</v>
      </c>
      <c r="O93" s="324">
        <f>Originál!O93</f>
        <v>0</v>
      </c>
      <c r="P93" s="69">
        <f t="shared" si="7"/>
        <v>3.3</v>
      </c>
      <c r="Q93" s="70">
        <f t="shared" si="8"/>
        <v>0</v>
      </c>
      <c r="R93" s="34">
        <f t="shared" si="11"/>
        <v>0</v>
      </c>
      <c r="S93" s="35">
        <f t="shared" si="9"/>
        <v>0</v>
      </c>
    </row>
    <row r="94" spans="2:19" ht="16.350000000000001" customHeight="1" x14ac:dyDescent="0.25">
      <c r="B94" s="131" t="s">
        <v>93</v>
      </c>
      <c r="C94" s="181">
        <f>Originál!C94</f>
        <v>0</v>
      </c>
      <c r="D94" s="21"/>
      <c r="E94" s="301">
        <f>SUM('0'!E94)</f>
        <v>0</v>
      </c>
      <c r="F94" s="68">
        <f t="shared" si="5"/>
        <v>0</v>
      </c>
      <c r="G94" s="30"/>
      <c r="H94" s="23">
        <v>0</v>
      </c>
      <c r="I94" s="312">
        <f>SUM('0'!I94)</f>
        <v>0</v>
      </c>
      <c r="J94" s="31">
        <f>Originál!J94</f>
        <v>0</v>
      </c>
      <c r="K94" s="32">
        <f t="shared" si="6"/>
        <v>0</v>
      </c>
      <c r="L94" s="315">
        <f>Originál!L94</f>
        <v>0</v>
      </c>
      <c r="O94" s="324">
        <f>Originál!O94</f>
        <v>0</v>
      </c>
      <c r="P94" s="69">
        <f t="shared" si="7"/>
        <v>0</v>
      </c>
      <c r="Q94" s="70">
        <f t="shared" si="8"/>
        <v>0</v>
      </c>
      <c r="R94" s="34">
        <f t="shared" si="11"/>
        <v>0</v>
      </c>
      <c r="S94" s="35">
        <f t="shared" si="9"/>
        <v>0</v>
      </c>
    </row>
    <row r="95" spans="2:19" ht="16.350000000000001" customHeight="1" x14ac:dyDescent="0.25">
      <c r="B95" s="131" t="s">
        <v>94</v>
      </c>
      <c r="C95" s="181">
        <f>Originál!C95</f>
        <v>0</v>
      </c>
      <c r="D95" s="21"/>
      <c r="E95" s="301">
        <f>SUM('0'!E95)</f>
        <v>0</v>
      </c>
      <c r="F95" s="68">
        <f t="shared" si="5"/>
        <v>0</v>
      </c>
      <c r="G95" s="30"/>
      <c r="H95" s="23">
        <v>0</v>
      </c>
      <c r="I95" s="312">
        <f>SUM('0'!I95)</f>
        <v>0</v>
      </c>
      <c r="J95" s="36">
        <f>Originál!J95</f>
        <v>0</v>
      </c>
      <c r="K95" s="32">
        <f t="shared" si="6"/>
        <v>0</v>
      </c>
      <c r="L95" s="315">
        <f>Originál!L95</f>
        <v>0</v>
      </c>
      <c r="O95" s="324">
        <f>Originál!O95</f>
        <v>0</v>
      </c>
      <c r="P95" s="69">
        <f t="shared" si="7"/>
        <v>0</v>
      </c>
      <c r="Q95" s="70">
        <f t="shared" si="8"/>
        <v>0</v>
      </c>
      <c r="R95" s="34">
        <f t="shared" si="11"/>
        <v>0</v>
      </c>
      <c r="S95" s="35">
        <f t="shared" si="9"/>
        <v>0</v>
      </c>
    </row>
    <row r="96" spans="2:19" ht="16.350000000000001" customHeight="1" x14ac:dyDescent="0.25">
      <c r="B96" s="131" t="s">
        <v>95</v>
      </c>
      <c r="C96" s="181">
        <f>Originál!C96</f>
        <v>0</v>
      </c>
      <c r="D96" s="21"/>
      <c r="E96" s="301">
        <f>SUM('0'!E96)</f>
        <v>0</v>
      </c>
      <c r="F96" s="68">
        <f t="shared" si="5"/>
        <v>0</v>
      </c>
      <c r="G96" s="30"/>
      <c r="H96" s="23">
        <v>0</v>
      </c>
      <c r="I96" s="312">
        <f>SUM('0'!I96)</f>
        <v>0</v>
      </c>
      <c r="J96" s="37">
        <f>Originál!J96</f>
        <v>0.2</v>
      </c>
      <c r="K96" s="32">
        <f t="shared" si="6"/>
        <v>0</v>
      </c>
      <c r="L96" s="315" t="str">
        <f>Originál!L96</f>
        <v>ks.</v>
      </c>
      <c r="O96" s="324">
        <f>Originál!O96</f>
        <v>8.8999999999999996E-2</v>
      </c>
      <c r="P96" s="69">
        <f t="shared" si="7"/>
        <v>0.2</v>
      </c>
      <c r="Q96" s="70">
        <f t="shared" si="8"/>
        <v>0</v>
      </c>
      <c r="R96" s="34">
        <f t="shared" si="11"/>
        <v>0</v>
      </c>
      <c r="S96" s="35">
        <f t="shared" si="9"/>
        <v>0</v>
      </c>
    </row>
    <row r="97" spans="1:21" ht="16.350000000000001" customHeight="1" x14ac:dyDescent="0.25">
      <c r="B97" s="131" t="s">
        <v>96</v>
      </c>
      <c r="C97" s="181">
        <f>Originál!C97</f>
        <v>0</v>
      </c>
      <c r="D97" s="21"/>
      <c r="E97" s="301">
        <f>SUM('0'!E97)</f>
        <v>0</v>
      </c>
      <c r="F97" s="68">
        <f t="shared" si="5"/>
        <v>0</v>
      </c>
      <c r="G97" s="30"/>
      <c r="H97" s="23">
        <v>0</v>
      </c>
      <c r="I97" s="312">
        <f>SUM('0'!I97)</f>
        <v>0</v>
      </c>
      <c r="J97" s="31">
        <f>Originál!J97</f>
        <v>0.5</v>
      </c>
      <c r="K97" s="32">
        <f t="shared" si="6"/>
        <v>0</v>
      </c>
      <c r="L97" s="315" t="str">
        <f>Originál!L97</f>
        <v>ks.</v>
      </c>
      <c r="O97" s="324">
        <f>Originál!O97</f>
        <v>0.17</v>
      </c>
      <c r="P97" s="69">
        <f t="shared" si="7"/>
        <v>0.5</v>
      </c>
      <c r="Q97" s="70">
        <f t="shared" si="8"/>
        <v>0</v>
      </c>
      <c r="R97" s="34">
        <f t="shared" si="11"/>
        <v>0</v>
      </c>
      <c r="S97" s="35">
        <f t="shared" si="9"/>
        <v>0</v>
      </c>
    </row>
    <row r="98" spans="1:21" ht="16.350000000000001" customHeight="1" x14ac:dyDescent="0.25">
      <c r="B98" s="131" t="s">
        <v>97</v>
      </c>
      <c r="C98" s="181">
        <f>Originál!C98</f>
        <v>0</v>
      </c>
      <c r="D98" s="21"/>
      <c r="E98" s="301">
        <f>SUM('0'!E98)</f>
        <v>0</v>
      </c>
      <c r="F98" s="68">
        <f t="shared" si="5"/>
        <v>0</v>
      </c>
      <c r="G98" s="30">
        <v>0</v>
      </c>
      <c r="H98" s="23">
        <v>0</v>
      </c>
      <c r="I98" s="312">
        <f>SUM('0'!I98)</f>
        <v>0</v>
      </c>
      <c r="J98" s="31">
        <f>Originál!J98</f>
        <v>0.1</v>
      </c>
      <c r="K98" s="32">
        <f t="shared" si="6"/>
        <v>0</v>
      </c>
      <c r="L98" s="315" t="str">
        <f>Originál!L98</f>
        <v>ks.</v>
      </c>
      <c r="O98" s="324">
        <f>Originál!O98</f>
        <v>0.04</v>
      </c>
      <c r="P98" s="69">
        <f t="shared" si="7"/>
        <v>0.1</v>
      </c>
      <c r="Q98" s="70">
        <f t="shared" si="8"/>
        <v>0</v>
      </c>
      <c r="R98" s="34">
        <f t="shared" si="11"/>
        <v>0</v>
      </c>
      <c r="S98" s="35">
        <f t="shared" si="9"/>
        <v>0</v>
      </c>
    </row>
    <row r="99" spans="1:21" ht="16.350000000000001" customHeight="1" x14ac:dyDescent="0.25">
      <c r="B99" s="131" t="s">
        <v>98</v>
      </c>
      <c r="C99" s="179">
        <f>Originál!C99</f>
        <v>0</v>
      </c>
      <c r="D99" s="21"/>
      <c r="E99" s="301">
        <f>SUM('0'!E99)</f>
        <v>0</v>
      </c>
      <c r="F99" s="68">
        <f t="shared" si="5"/>
        <v>0</v>
      </c>
      <c r="G99" s="30">
        <v>0</v>
      </c>
      <c r="H99" s="23">
        <v>0</v>
      </c>
      <c r="I99" s="312">
        <f>SUM('0'!I99)</f>
        <v>0</v>
      </c>
      <c r="J99" s="31">
        <f>Originál!J99</f>
        <v>0</v>
      </c>
      <c r="K99" s="32">
        <f t="shared" si="6"/>
        <v>0</v>
      </c>
      <c r="L99" s="315">
        <f>Originál!L99</f>
        <v>0</v>
      </c>
      <c r="O99" s="324">
        <f>Originál!O99</f>
        <v>0</v>
      </c>
      <c r="P99" s="69">
        <f t="shared" si="7"/>
        <v>0</v>
      </c>
      <c r="Q99" s="70">
        <f t="shared" si="8"/>
        <v>0</v>
      </c>
      <c r="R99" s="34">
        <f t="shared" si="11"/>
        <v>0</v>
      </c>
      <c r="S99" s="35">
        <f t="shared" si="9"/>
        <v>0</v>
      </c>
    </row>
    <row r="100" spans="1:21" ht="16.350000000000001" customHeight="1" x14ac:dyDescent="0.25">
      <c r="B100" s="131" t="s">
        <v>99</v>
      </c>
      <c r="C100" s="179">
        <f>Originál!C100</f>
        <v>0</v>
      </c>
      <c r="D100" s="21"/>
      <c r="E100" s="303">
        <f>SUM('0'!E100)</f>
        <v>0</v>
      </c>
      <c r="F100" s="68">
        <f t="shared" si="5"/>
        <v>0</v>
      </c>
      <c r="G100" s="30">
        <v>0</v>
      </c>
      <c r="H100" s="23">
        <v>0</v>
      </c>
      <c r="I100" s="306">
        <f>SUM('0'!I100)</f>
        <v>0</v>
      </c>
      <c r="J100" s="161">
        <f>Originál!J100</f>
        <v>0</v>
      </c>
      <c r="K100" s="32">
        <f t="shared" si="6"/>
        <v>0</v>
      </c>
      <c r="L100" s="315">
        <f>Originál!L100</f>
        <v>0</v>
      </c>
      <c r="O100" s="324">
        <f>Originál!O100</f>
        <v>0</v>
      </c>
      <c r="P100" s="69">
        <f t="shared" si="7"/>
        <v>0</v>
      </c>
      <c r="Q100" s="70">
        <f t="shared" si="8"/>
        <v>0</v>
      </c>
      <c r="R100" s="34">
        <f t="shared" si="11"/>
        <v>0</v>
      </c>
      <c r="S100" s="35">
        <f t="shared" si="9"/>
        <v>0</v>
      </c>
    </row>
    <row r="101" spans="1:21" ht="16.350000000000001" customHeight="1" thickBot="1" x14ac:dyDescent="0.3">
      <c r="B101" s="131" t="s">
        <v>100</v>
      </c>
      <c r="C101" s="182">
        <f>Originál!C101</f>
        <v>0</v>
      </c>
      <c r="D101" s="72"/>
      <c r="E101" s="302">
        <f>SUM('0'!E101)</f>
        <v>0</v>
      </c>
      <c r="F101" s="132">
        <f t="shared" si="5"/>
        <v>0</v>
      </c>
      <c r="G101" s="73">
        <v>0</v>
      </c>
      <c r="H101" s="23">
        <v>0</v>
      </c>
      <c r="I101" s="313">
        <f>SUM('0'!I101)</f>
        <v>0</v>
      </c>
      <c r="J101" s="42">
        <f>Originál!J101</f>
        <v>0</v>
      </c>
      <c r="K101" s="46">
        <f t="shared" si="6"/>
        <v>0</v>
      </c>
      <c r="L101" s="315">
        <f>Originál!L101</f>
        <v>0</v>
      </c>
      <c r="O101" s="324">
        <f>Originál!O101</f>
        <v>0</v>
      </c>
      <c r="P101" s="69">
        <f t="shared" si="7"/>
        <v>0</v>
      </c>
      <c r="Q101" s="70">
        <f t="shared" si="8"/>
        <v>0</v>
      </c>
      <c r="R101" s="47">
        <f t="shared" si="11"/>
        <v>0</v>
      </c>
      <c r="S101" s="48">
        <f t="shared" si="9"/>
        <v>0</v>
      </c>
    </row>
    <row r="102" spans="1:21" ht="5.0999999999999996" customHeight="1" thickBot="1" x14ac:dyDescent="0.3">
      <c r="B102" s="74"/>
      <c r="C102" s="183"/>
      <c r="D102" s="51"/>
      <c r="E102" s="51"/>
      <c r="F102" s="51"/>
      <c r="G102" s="51"/>
      <c r="H102" s="51"/>
      <c r="I102" s="266"/>
      <c r="J102" s="76"/>
      <c r="K102" s="53"/>
      <c r="L102" s="319"/>
      <c r="M102" s="49"/>
      <c r="N102" s="49"/>
      <c r="O102" s="325"/>
      <c r="P102" s="56"/>
      <c r="Q102" s="57"/>
      <c r="R102" s="58"/>
      <c r="S102" s="58"/>
    </row>
    <row r="103" spans="1:21" ht="16.350000000000001" customHeight="1" thickBot="1" x14ac:dyDescent="0.3">
      <c r="B103" s="77"/>
      <c r="C103" s="183"/>
      <c r="D103" s="117">
        <f>SUM(D61:D101)</f>
        <v>0</v>
      </c>
      <c r="E103" s="51"/>
      <c r="F103" s="78"/>
      <c r="G103" s="117">
        <f>SUM(G61:G101)</f>
        <v>0</v>
      </c>
      <c r="H103" s="51"/>
      <c r="I103" s="260"/>
      <c r="J103" s="53" t="s">
        <v>125</v>
      </c>
      <c r="K103" s="79">
        <f>SUM(K61:K101)</f>
        <v>0</v>
      </c>
      <c r="L103" s="319"/>
      <c r="M103" s="49"/>
      <c r="N103" s="49"/>
      <c r="O103" s="325"/>
      <c r="P103" s="80" t="s">
        <v>3</v>
      </c>
      <c r="Q103" s="61">
        <f>SUM(Q61:Q101)</f>
        <v>0</v>
      </c>
      <c r="R103" s="81">
        <f>SUM(R61:R101)</f>
        <v>0</v>
      </c>
      <c r="S103" s="61">
        <f>SUM(S61:S101)</f>
        <v>0</v>
      </c>
      <c r="U103" s="55"/>
    </row>
    <row r="104" spans="1:21" ht="16.350000000000001" customHeight="1" x14ac:dyDescent="0.25">
      <c r="B104" s="77"/>
      <c r="C104" s="183"/>
      <c r="D104" s="117"/>
      <c r="E104" s="51"/>
      <c r="F104" s="78"/>
      <c r="G104" s="117"/>
      <c r="H104" s="51"/>
      <c r="I104" s="260"/>
      <c r="J104" s="53"/>
      <c r="K104" s="53"/>
      <c r="L104" s="319"/>
      <c r="M104" s="49"/>
      <c r="N104" s="49"/>
      <c r="O104" s="325"/>
      <c r="P104" s="80"/>
      <c r="Q104" s="76"/>
      <c r="R104" s="76"/>
      <c r="S104" s="76"/>
      <c r="U104" s="55"/>
    </row>
    <row r="105" spans="1:21" ht="16.350000000000001" customHeight="1" x14ac:dyDescent="0.25">
      <c r="B105" s="77"/>
      <c r="C105" s="183"/>
      <c r="D105" s="117"/>
      <c r="E105" s="51"/>
      <c r="F105" s="78"/>
      <c r="G105" s="117"/>
      <c r="H105" s="51"/>
      <c r="I105" s="260"/>
      <c r="J105" s="53"/>
      <c r="K105" s="53"/>
      <c r="L105" s="319"/>
      <c r="M105" s="49"/>
      <c r="N105" s="49"/>
      <c r="O105" s="325"/>
      <c r="P105" s="80"/>
      <c r="Q105" s="53"/>
      <c r="R105" s="53"/>
      <c r="S105" s="53"/>
      <c r="U105" s="55"/>
    </row>
    <row r="106" spans="1:21" ht="16.350000000000001" customHeight="1" x14ac:dyDescent="0.25">
      <c r="B106" s="77"/>
      <c r="C106" s="183"/>
      <c r="D106" s="117"/>
      <c r="E106" s="51"/>
      <c r="F106" s="78"/>
      <c r="G106" s="117"/>
      <c r="H106" s="51"/>
      <c r="I106" s="260"/>
      <c r="J106" s="53"/>
      <c r="K106" s="53"/>
      <c r="L106" s="319"/>
      <c r="M106" s="49"/>
      <c r="N106" s="49"/>
      <c r="O106" s="325"/>
      <c r="P106" s="80"/>
      <c r="Q106" s="53"/>
      <c r="R106" s="53"/>
      <c r="S106" s="53"/>
      <c r="U106" s="55"/>
    </row>
    <row r="107" spans="1:21" s="120" customFormat="1" ht="17.25" customHeight="1" thickBot="1" x14ac:dyDescent="0.3">
      <c r="B107" s="133"/>
      <c r="C107" s="184" t="s">
        <v>124</v>
      </c>
      <c r="D107" s="134"/>
      <c r="E107" s="82"/>
      <c r="F107" s="82"/>
      <c r="G107" s="82"/>
      <c r="H107" s="51"/>
      <c r="I107" s="271"/>
      <c r="J107" s="54"/>
      <c r="K107" s="54"/>
      <c r="L107" s="319"/>
      <c r="M107" s="127"/>
      <c r="N107" s="127"/>
      <c r="O107" s="327" t="s">
        <v>124</v>
      </c>
      <c r="P107" s="135"/>
      <c r="Q107" s="135"/>
      <c r="R107" s="54"/>
      <c r="S107" s="54"/>
    </row>
    <row r="108" spans="1:21" s="63" customFormat="1" ht="16.350000000000001" customHeight="1" x14ac:dyDescent="0.25">
      <c r="A108" s="16"/>
      <c r="B108" s="503" t="s">
        <v>0</v>
      </c>
      <c r="C108" s="504" t="s">
        <v>2</v>
      </c>
      <c r="D108" s="505" t="s">
        <v>1</v>
      </c>
      <c r="E108" s="505" t="s">
        <v>147</v>
      </c>
      <c r="F108" s="488" t="s">
        <v>14</v>
      </c>
      <c r="G108" s="477" t="s">
        <v>88</v>
      </c>
      <c r="H108" s="17"/>
      <c r="I108" s="518" t="s">
        <v>148</v>
      </c>
      <c r="J108" s="519" t="s">
        <v>18</v>
      </c>
      <c r="K108" s="481" t="s">
        <v>19</v>
      </c>
      <c r="L108" s="318"/>
      <c r="O108" s="520" t="s">
        <v>16</v>
      </c>
      <c r="P108" s="505" t="s">
        <v>17</v>
      </c>
      <c r="Q108" s="509" t="s">
        <v>9</v>
      </c>
      <c r="R108" s="510" t="s">
        <v>11</v>
      </c>
      <c r="S108" s="508" t="s">
        <v>12</v>
      </c>
    </row>
    <row r="109" spans="1:21" s="63" customFormat="1" ht="16.350000000000001" customHeight="1" thickBot="1" x14ac:dyDescent="0.3">
      <c r="A109" s="16"/>
      <c r="B109" s="500"/>
      <c r="C109" s="502"/>
      <c r="D109" s="478"/>
      <c r="E109" s="478"/>
      <c r="F109" s="489"/>
      <c r="G109" s="478"/>
      <c r="H109" s="17"/>
      <c r="I109" s="480"/>
      <c r="J109" s="482"/>
      <c r="K109" s="482"/>
      <c r="L109" s="318"/>
      <c r="O109" s="485"/>
      <c r="P109" s="478"/>
      <c r="Q109" s="487"/>
      <c r="R109" s="489"/>
      <c r="S109" s="498"/>
    </row>
    <row r="110" spans="1:21" ht="16.350000000000001" customHeight="1" x14ac:dyDescent="0.25">
      <c r="A110" s="19"/>
      <c r="B110" s="71" t="s">
        <v>101</v>
      </c>
      <c r="C110" s="181">
        <f>Originál!C110</f>
        <v>0</v>
      </c>
      <c r="D110" s="83"/>
      <c r="E110" s="301">
        <f>SUM('0'!E110)</f>
        <v>0</v>
      </c>
      <c r="F110" s="84">
        <f>D110+E110</f>
        <v>0</v>
      </c>
      <c r="G110" s="22"/>
      <c r="H110" s="23">
        <v>0</v>
      </c>
      <c r="I110" s="312">
        <f>SUM('0'!I110)</f>
        <v>0</v>
      </c>
      <c r="J110" s="31">
        <f>Originál!J110</f>
        <v>1.2</v>
      </c>
      <c r="K110" s="65">
        <f>I110*J110</f>
        <v>0</v>
      </c>
      <c r="L110" s="315" t="str">
        <f>Originál!L110</f>
        <v>ks.</v>
      </c>
      <c r="O110" s="328">
        <f>Originál!O110</f>
        <v>0.73</v>
      </c>
      <c r="P110" s="66">
        <f>J110</f>
        <v>1.2</v>
      </c>
      <c r="Q110" s="70">
        <f>I110*J110</f>
        <v>0</v>
      </c>
      <c r="R110" s="34">
        <f>(P110-O110)*I110</f>
        <v>0</v>
      </c>
      <c r="S110" s="35">
        <f>R110*0.8</f>
        <v>0</v>
      </c>
    </row>
    <row r="111" spans="1:21" ht="16.350000000000001" customHeight="1" x14ac:dyDescent="0.25">
      <c r="A111" s="19"/>
      <c r="B111" s="71" t="s">
        <v>102</v>
      </c>
      <c r="C111" s="181">
        <f>Originál!C111</f>
        <v>0</v>
      </c>
      <c r="D111" s="83"/>
      <c r="E111" s="301">
        <f>SUM('0'!E111)</f>
        <v>0</v>
      </c>
      <c r="F111" s="84">
        <f t="shared" ref="F111:F135" si="12">D111+E111</f>
        <v>0</v>
      </c>
      <c r="G111" s="85"/>
      <c r="H111" s="23">
        <v>0</v>
      </c>
      <c r="I111" s="312">
        <f>SUM('0'!I111)</f>
        <v>0</v>
      </c>
      <c r="J111" s="31">
        <f>Originál!J111</f>
        <v>0.6</v>
      </c>
      <c r="K111" s="32">
        <f t="shared" ref="K111:K135" si="13">I111*J111</f>
        <v>0</v>
      </c>
      <c r="L111" s="315" t="str">
        <f>Originál!L111</f>
        <v>ks.</v>
      </c>
      <c r="O111" s="328">
        <f>Originál!O111</f>
        <v>0.28999999999999998</v>
      </c>
      <c r="P111" s="69">
        <f t="shared" ref="P111:P135" si="14">J111</f>
        <v>0.6</v>
      </c>
      <c r="Q111" s="70">
        <f t="shared" ref="Q111:Q135" si="15">I111*J111</f>
        <v>0</v>
      </c>
      <c r="R111" s="34">
        <f>(P111-O111)*I111</f>
        <v>0</v>
      </c>
      <c r="S111" s="35">
        <f t="shared" ref="S111:S135" si="16">R111*0.8</f>
        <v>0</v>
      </c>
    </row>
    <row r="112" spans="1:21" ht="16.350000000000001" customHeight="1" x14ac:dyDescent="0.25">
      <c r="A112" s="19"/>
      <c r="B112" s="71" t="s">
        <v>103</v>
      </c>
      <c r="C112" s="181">
        <f>Originál!C112</f>
        <v>0</v>
      </c>
      <c r="D112" s="83"/>
      <c r="E112" s="301">
        <f>SUM('0'!E112)</f>
        <v>0</v>
      </c>
      <c r="F112" s="84">
        <f t="shared" si="12"/>
        <v>0</v>
      </c>
      <c r="G112" s="85"/>
      <c r="H112" s="23">
        <v>0</v>
      </c>
      <c r="I112" s="312">
        <f>SUM('0'!I112)</f>
        <v>0</v>
      </c>
      <c r="J112" s="31">
        <f>Originál!J112</f>
        <v>0.6</v>
      </c>
      <c r="K112" s="32">
        <f t="shared" si="13"/>
        <v>0</v>
      </c>
      <c r="L112" s="315" t="str">
        <f>Originál!L112</f>
        <v>ks.</v>
      </c>
      <c r="O112" s="328">
        <f>Originál!O112</f>
        <v>0.28000000000000003</v>
      </c>
      <c r="P112" s="69">
        <f t="shared" si="14"/>
        <v>0.6</v>
      </c>
      <c r="Q112" s="70">
        <f t="shared" si="15"/>
        <v>0</v>
      </c>
      <c r="R112" s="34">
        <f t="shared" ref="R112:R135" si="17">(P112-O112)*I112</f>
        <v>0</v>
      </c>
      <c r="S112" s="35">
        <f t="shared" si="16"/>
        <v>0</v>
      </c>
    </row>
    <row r="113" spans="1:19" ht="16.350000000000001" customHeight="1" x14ac:dyDescent="0.25">
      <c r="A113" s="19"/>
      <c r="B113" s="71" t="s">
        <v>104</v>
      </c>
      <c r="C113" s="181">
        <f>Originál!C113</f>
        <v>0</v>
      </c>
      <c r="D113" s="83"/>
      <c r="E113" s="301">
        <f>SUM('0'!E113)</f>
        <v>0</v>
      </c>
      <c r="F113" s="84">
        <f t="shared" si="12"/>
        <v>0</v>
      </c>
      <c r="G113" s="85"/>
      <c r="H113" s="23">
        <v>0</v>
      </c>
      <c r="I113" s="312">
        <f>SUM('0'!I113)</f>
        <v>0</v>
      </c>
      <c r="J113" s="31">
        <f>Originál!J113</f>
        <v>1.5</v>
      </c>
      <c r="K113" s="32">
        <f t="shared" si="13"/>
        <v>0</v>
      </c>
      <c r="L113" s="315" t="str">
        <f>Originál!L113</f>
        <v>ks.</v>
      </c>
      <c r="O113" s="328">
        <f>Originál!O113</f>
        <v>0.9</v>
      </c>
      <c r="P113" s="69">
        <f t="shared" si="14"/>
        <v>1.5</v>
      </c>
      <c r="Q113" s="70">
        <f t="shared" si="15"/>
        <v>0</v>
      </c>
      <c r="R113" s="34">
        <f t="shared" si="17"/>
        <v>0</v>
      </c>
      <c r="S113" s="35">
        <f t="shared" si="16"/>
        <v>0</v>
      </c>
    </row>
    <row r="114" spans="1:19" ht="16.350000000000001" customHeight="1" x14ac:dyDescent="0.25">
      <c r="A114" s="19"/>
      <c r="B114" s="71" t="s">
        <v>105</v>
      </c>
      <c r="C114" s="181">
        <f>Originál!C114</f>
        <v>0</v>
      </c>
      <c r="D114" s="83"/>
      <c r="E114" s="301">
        <f>SUM('0'!E114)</f>
        <v>0</v>
      </c>
      <c r="F114" s="84">
        <f t="shared" si="12"/>
        <v>0</v>
      </c>
      <c r="G114" s="85"/>
      <c r="H114" s="23">
        <v>0</v>
      </c>
      <c r="I114" s="312">
        <f>SUM('0'!I114)</f>
        <v>0</v>
      </c>
      <c r="J114" s="31">
        <f>Originál!J114</f>
        <v>0.6</v>
      </c>
      <c r="K114" s="32">
        <f t="shared" si="13"/>
        <v>0</v>
      </c>
      <c r="L114" s="315" t="str">
        <f>Originál!L114</f>
        <v>ks.</v>
      </c>
      <c r="O114" s="328">
        <f>Originál!O114</f>
        <v>0.32</v>
      </c>
      <c r="P114" s="69">
        <f t="shared" si="14"/>
        <v>0.6</v>
      </c>
      <c r="Q114" s="70">
        <f t="shared" si="15"/>
        <v>0</v>
      </c>
      <c r="R114" s="34">
        <f t="shared" si="17"/>
        <v>0</v>
      </c>
      <c r="S114" s="35">
        <f t="shared" si="16"/>
        <v>0</v>
      </c>
    </row>
    <row r="115" spans="1:19" ht="16.350000000000001" customHeight="1" x14ac:dyDescent="0.25">
      <c r="A115" s="19"/>
      <c r="B115" s="71" t="s">
        <v>106</v>
      </c>
      <c r="C115" s="181">
        <f>Originál!C115</f>
        <v>0</v>
      </c>
      <c r="D115" s="83"/>
      <c r="E115" s="301">
        <f>SUM('0'!E115)</f>
        <v>0</v>
      </c>
      <c r="F115" s="84">
        <f t="shared" si="12"/>
        <v>0</v>
      </c>
      <c r="G115" s="85"/>
      <c r="H115" s="23">
        <v>0</v>
      </c>
      <c r="I115" s="312">
        <f>SUM('0'!I115)</f>
        <v>0</v>
      </c>
      <c r="J115" s="31">
        <f>Originál!J115</f>
        <v>0.6</v>
      </c>
      <c r="K115" s="32">
        <f t="shared" si="13"/>
        <v>0</v>
      </c>
      <c r="L115" s="315" t="str">
        <f>Originál!L115</f>
        <v>ks.</v>
      </c>
      <c r="O115" s="328">
        <f>Originál!O115</f>
        <v>0.26</v>
      </c>
      <c r="P115" s="69">
        <f t="shared" si="14"/>
        <v>0.6</v>
      </c>
      <c r="Q115" s="70">
        <f t="shared" si="15"/>
        <v>0</v>
      </c>
      <c r="R115" s="34">
        <f t="shared" si="17"/>
        <v>0</v>
      </c>
      <c r="S115" s="35">
        <f t="shared" si="16"/>
        <v>0</v>
      </c>
    </row>
    <row r="116" spans="1:19" ht="16.350000000000001" customHeight="1" x14ac:dyDescent="0.25">
      <c r="A116" s="19"/>
      <c r="B116" s="71" t="s">
        <v>107</v>
      </c>
      <c r="C116" s="181">
        <f>Originál!C116</f>
        <v>0</v>
      </c>
      <c r="D116" s="83"/>
      <c r="E116" s="301">
        <f>SUM('0'!E116)</f>
        <v>0</v>
      </c>
      <c r="F116" s="84">
        <f t="shared" si="12"/>
        <v>0</v>
      </c>
      <c r="G116" s="85"/>
      <c r="H116" s="23">
        <v>0</v>
      </c>
      <c r="I116" s="312">
        <f>SUM('0'!I116)</f>
        <v>0</v>
      </c>
      <c r="J116" s="31">
        <f>Originál!J116</f>
        <v>0.6</v>
      </c>
      <c r="K116" s="32">
        <f t="shared" si="13"/>
        <v>0</v>
      </c>
      <c r="L116" s="315" t="str">
        <f>Originál!L116</f>
        <v>ks.</v>
      </c>
      <c r="O116" s="328">
        <f>Originál!O116</f>
        <v>0.4</v>
      </c>
      <c r="P116" s="69">
        <f t="shared" si="14"/>
        <v>0.6</v>
      </c>
      <c r="Q116" s="70">
        <f t="shared" si="15"/>
        <v>0</v>
      </c>
      <c r="R116" s="34">
        <f t="shared" si="17"/>
        <v>0</v>
      </c>
      <c r="S116" s="35">
        <f t="shared" si="16"/>
        <v>0</v>
      </c>
    </row>
    <row r="117" spans="1:19" ht="16.350000000000001" customHeight="1" x14ac:dyDescent="0.25">
      <c r="A117" s="19"/>
      <c r="B117" s="71" t="s">
        <v>108</v>
      </c>
      <c r="C117" s="181">
        <f>Originál!C117</f>
        <v>0</v>
      </c>
      <c r="D117" s="83"/>
      <c r="E117" s="301">
        <f>SUM('0'!E117)</f>
        <v>0</v>
      </c>
      <c r="F117" s="84">
        <f t="shared" si="12"/>
        <v>0</v>
      </c>
      <c r="G117" s="85"/>
      <c r="H117" s="23">
        <v>0</v>
      </c>
      <c r="I117" s="312">
        <f>SUM('0'!I117)</f>
        <v>0</v>
      </c>
      <c r="J117" s="31">
        <f>Originál!J117</f>
        <v>0</v>
      </c>
      <c r="K117" s="32">
        <f t="shared" si="13"/>
        <v>0</v>
      </c>
      <c r="L117" s="315" t="str">
        <f>Originál!L117</f>
        <v>ks.</v>
      </c>
      <c r="O117" s="328">
        <f>Originál!O117</f>
        <v>0</v>
      </c>
      <c r="P117" s="69">
        <f t="shared" si="14"/>
        <v>0</v>
      </c>
      <c r="Q117" s="70">
        <f t="shared" si="15"/>
        <v>0</v>
      </c>
      <c r="R117" s="34">
        <f t="shared" si="17"/>
        <v>0</v>
      </c>
      <c r="S117" s="35">
        <f t="shared" si="16"/>
        <v>0</v>
      </c>
    </row>
    <row r="118" spans="1:19" ht="16.350000000000001" customHeight="1" x14ac:dyDescent="0.25">
      <c r="A118" s="19"/>
      <c r="B118" s="71" t="s">
        <v>109</v>
      </c>
      <c r="C118" s="181">
        <f>Originál!C118</f>
        <v>0</v>
      </c>
      <c r="D118" s="83"/>
      <c r="E118" s="301">
        <f>SUM('0'!E118)</f>
        <v>0</v>
      </c>
      <c r="F118" s="84">
        <f t="shared" si="12"/>
        <v>0</v>
      </c>
      <c r="G118" s="85"/>
      <c r="H118" s="23">
        <v>0</v>
      </c>
      <c r="I118" s="312">
        <f>SUM('0'!I118)</f>
        <v>0</v>
      </c>
      <c r="J118" s="31">
        <f>Originál!J118</f>
        <v>0.6</v>
      </c>
      <c r="K118" s="32">
        <f t="shared" si="13"/>
        <v>0</v>
      </c>
      <c r="L118" s="315" t="str">
        <f>Originál!L118</f>
        <v>ks.</v>
      </c>
      <c r="O118" s="328">
        <f>Originál!O118</f>
        <v>0.33</v>
      </c>
      <c r="P118" s="69">
        <f t="shared" si="14"/>
        <v>0.6</v>
      </c>
      <c r="Q118" s="70">
        <f t="shared" si="15"/>
        <v>0</v>
      </c>
      <c r="R118" s="34">
        <f t="shared" si="17"/>
        <v>0</v>
      </c>
      <c r="S118" s="35">
        <f t="shared" si="16"/>
        <v>0</v>
      </c>
    </row>
    <row r="119" spans="1:19" ht="16.350000000000001" customHeight="1" x14ac:dyDescent="0.25">
      <c r="A119" s="19"/>
      <c r="B119" s="71" t="s">
        <v>110</v>
      </c>
      <c r="C119" s="181">
        <f>Originál!C119</f>
        <v>0</v>
      </c>
      <c r="D119" s="83"/>
      <c r="E119" s="301">
        <f>SUM('0'!E119)</f>
        <v>0</v>
      </c>
      <c r="F119" s="84">
        <f t="shared" si="12"/>
        <v>0</v>
      </c>
      <c r="G119" s="85"/>
      <c r="H119" s="23">
        <v>0</v>
      </c>
      <c r="I119" s="312">
        <f>SUM('0'!I119)</f>
        <v>0</v>
      </c>
      <c r="J119" s="31">
        <f>Originál!J119</f>
        <v>0.3</v>
      </c>
      <c r="K119" s="32">
        <f t="shared" si="13"/>
        <v>0</v>
      </c>
      <c r="L119" s="315" t="str">
        <f>Originál!L119</f>
        <v>ks.</v>
      </c>
      <c r="O119" s="328">
        <f>Originál!O119</f>
        <v>0.1</v>
      </c>
      <c r="P119" s="69">
        <f t="shared" si="14"/>
        <v>0.3</v>
      </c>
      <c r="Q119" s="70">
        <f t="shared" si="15"/>
        <v>0</v>
      </c>
      <c r="R119" s="34">
        <f t="shared" si="17"/>
        <v>0</v>
      </c>
      <c r="S119" s="35">
        <f t="shared" si="16"/>
        <v>0</v>
      </c>
    </row>
    <row r="120" spans="1:19" ht="16.350000000000001" customHeight="1" x14ac:dyDescent="0.25">
      <c r="A120" s="19"/>
      <c r="B120" s="71" t="s">
        <v>111</v>
      </c>
      <c r="C120" s="181">
        <f>Originál!C120</f>
        <v>0</v>
      </c>
      <c r="D120" s="83"/>
      <c r="E120" s="301">
        <f>SUM('0'!E120)</f>
        <v>0</v>
      </c>
      <c r="F120" s="84">
        <f t="shared" si="12"/>
        <v>0</v>
      </c>
      <c r="G120" s="85"/>
      <c r="H120" s="23">
        <v>0</v>
      </c>
      <c r="I120" s="312">
        <f>SUM('0'!I120)</f>
        <v>0</v>
      </c>
      <c r="J120" s="31">
        <f>Originál!J120</f>
        <v>0.8</v>
      </c>
      <c r="K120" s="32">
        <f t="shared" si="13"/>
        <v>0</v>
      </c>
      <c r="L120" s="315" t="str">
        <f>Originál!L120</f>
        <v>ks.</v>
      </c>
      <c r="O120" s="328">
        <f>Originál!O120</f>
        <v>0.5</v>
      </c>
      <c r="P120" s="69">
        <f t="shared" si="14"/>
        <v>0.8</v>
      </c>
      <c r="Q120" s="70">
        <f t="shared" si="15"/>
        <v>0</v>
      </c>
      <c r="R120" s="34">
        <f t="shared" si="17"/>
        <v>0</v>
      </c>
      <c r="S120" s="35">
        <f t="shared" si="16"/>
        <v>0</v>
      </c>
    </row>
    <row r="121" spans="1:19" ht="16.350000000000001" customHeight="1" x14ac:dyDescent="0.25">
      <c r="A121" s="19"/>
      <c r="B121" s="71" t="s">
        <v>112</v>
      </c>
      <c r="C121" s="181">
        <f>Originál!C121</f>
        <v>0</v>
      </c>
      <c r="D121" s="83"/>
      <c r="E121" s="301">
        <f>SUM('0'!E121)</f>
        <v>0</v>
      </c>
      <c r="F121" s="84">
        <f t="shared" si="12"/>
        <v>0</v>
      </c>
      <c r="G121" s="85"/>
      <c r="H121" s="23">
        <v>0</v>
      </c>
      <c r="I121" s="312">
        <f>SUM('0'!I121)</f>
        <v>0</v>
      </c>
      <c r="J121" s="31">
        <f>Originál!J121</f>
        <v>2.6</v>
      </c>
      <c r="K121" s="32">
        <f t="shared" si="13"/>
        <v>0</v>
      </c>
      <c r="L121" s="315" t="str">
        <f>Originál!L121</f>
        <v>ks.</v>
      </c>
      <c r="O121" s="328">
        <f>Originál!O121</f>
        <v>1.62</v>
      </c>
      <c r="P121" s="69">
        <f t="shared" si="14"/>
        <v>2.6</v>
      </c>
      <c r="Q121" s="70">
        <f t="shared" si="15"/>
        <v>0</v>
      </c>
      <c r="R121" s="34">
        <f t="shared" si="17"/>
        <v>0</v>
      </c>
      <c r="S121" s="35">
        <f t="shared" si="16"/>
        <v>0</v>
      </c>
    </row>
    <row r="122" spans="1:19" ht="16.350000000000001" customHeight="1" x14ac:dyDescent="0.25">
      <c r="A122" s="19"/>
      <c r="B122" s="71" t="s">
        <v>113</v>
      </c>
      <c r="C122" s="181">
        <f>Originál!C122</f>
        <v>0</v>
      </c>
      <c r="D122" s="83"/>
      <c r="E122" s="301">
        <f>SUM('0'!E122)</f>
        <v>0</v>
      </c>
      <c r="F122" s="84">
        <f t="shared" si="12"/>
        <v>0</v>
      </c>
      <c r="G122" s="85"/>
      <c r="H122" s="23">
        <v>0</v>
      </c>
      <c r="I122" s="312">
        <f>SUM('0'!I122)</f>
        <v>0</v>
      </c>
      <c r="J122" s="31">
        <f>Originál!J122</f>
        <v>1.5</v>
      </c>
      <c r="K122" s="32">
        <f t="shared" si="13"/>
        <v>0</v>
      </c>
      <c r="L122" s="315" t="str">
        <f>Originál!L122</f>
        <v>ks.</v>
      </c>
      <c r="O122" s="328">
        <f>Originál!O122</f>
        <v>0.73</v>
      </c>
      <c r="P122" s="69">
        <f t="shared" si="14"/>
        <v>1.5</v>
      </c>
      <c r="Q122" s="70">
        <f t="shared" si="15"/>
        <v>0</v>
      </c>
      <c r="R122" s="34">
        <f t="shared" si="17"/>
        <v>0</v>
      </c>
      <c r="S122" s="35">
        <f t="shared" si="16"/>
        <v>0</v>
      </c>
    </row>
    <row r="123" spans="1:19" ht="16.350000000000001" customHeight="1" x14ac:dyDescent="0.25">
      <c r="A123" s="19"/>
      <c r="B123" s="71" t="s">
        <v>114</v>
      </c>
      <c r="C123" s="181">
        <f>Originál!C123</f>
        <v>0</v>
      </c>
      <c r="D123" s="83"/>
      <c r="E123" s="301">
        <f>SUM('0'!E123)</f>
        <v>0</v>
      </c>
      <c r="F123" s="84">
        <f t="shared" si="12"/>
        <v>0</v>
      </c>
      <c r="G123" s="85"/>
      <c r="H123" s="23">
        <v>0</v>
      </c>
      <c r="I123" s="312">
        <f>SUM('0'!I123)</f>
        <v>0</v>
      </c>
      <c r="J123" s="31">
        <f>Originál!J123</f>
        <v>0.5</v>
      </c>
      <c r="K123" s="32">
        <f t="shared" si="13"/>
        <v>0</v>
      </c>
      <c r="L123" s="315" t="str">
        <f>Originál!L123</f>
        <v>ks.</v>
      </c>
      <c r="O123" s="328">
        <f>Originál!O123</f>
        <v>0.24</v>
      </c>
      <c r="P123" s="69">
        <f t="shared" si="14"/>
        <v>0.5</v>
      </c>
      <c r="Q123" s="70">
        <f t="shared" si="15"/>
        <v>0</v>
      </c>
      <c r="R123" s="34">
        <f t="shared" si="17"/>
        <v>0</v>
      </c>
      <c r="S123" s="35">
        <f t="shared" si="16"/>
        <v>0</v>
      </c>
    </row>
    <row r="124" spans="1:19" ht="16.350000000000001" customHeight="1" x14ac:dyDescent="0.25">
      <c r="A124" s="19"/>
      <c r="B124" s="71" t="s">
        <v>115</v>
      </c>
      <c r="C124" s="181">
        <f>Originál!C124</f>
        <v>0</v>
      </c>
      <c r="D124" s="83"/>
      <c r="E124" s="301">
        <f>SUM('0'!E124)</f>
        <v>0</v>
      </c>
      <c r="F124" s="84">
        <f t="shared" si="12"/>
        <v>0</v>
      </c>
      <c r="G124" s="85"/>
      <c r="H124" s="23">
        <v>0</v>
      </c>
      <c r="I124" s="312">
        <f>SUM('0'!I124)</f>
        <v>0</v>
      </c>
      <c r="J124" s="31">
        <f>Originál!J124</f>
        <v>0.8</v>
      </c>
      <c r="K124" s="32">
        <f t="shared" si="13"/>
        <v>0</v>
      </c>
      <c r="L124" s="315" t="str">
        <f>Originál!L124</f>
        <v>ks.</v>
      </c>
      <c r="O124" s="328">
        <f>Originál!O124</f>
        <v>0.33</v>
      </c>
      <c r="P124" s="69">
        <f t="shared" si="14"/>
        <v>0.8</v>
      </c>
      <c r="Q124" s="70">
        <f t="shared" si="15"/>
        <v>0</v>
      </c>
      <c r="R124" s="34">
        <f t="shared" si="17"/>
        <v>0</v>
      </c>
      <c r="S124" s="35">
        <f t="shared" si="16"/>
        <v>0</v>
      </c>
    </row>
    <row r="125" spans="1:19" ht="16.350000000000001" customHeight="1" x14ac:dyDescent="0.25">
      <c r="A125" s="19"/>
      <c r="B125" s="71" t="s">
        <v>116</v>
      </c>
      <c r="C125" s="181">
        <f>Originál!C125</f>
        <v>0</v>
      </c>
      <c r="D125" s="83"/>
      <c r="E125" s="301">
        <f>SUM('0'!E125)</f>
        <v>0</v>
      </c>
      <c r="F125" s="84">
        <f t="shared" si="12"/>
        <v>0</v>
      </c>
      <c r="G125" s="85"/>
      <c r="H125" s="23">
        <v>0</v>
      </c>
      <c r="I125" s="312">
        <f>SUM('0'!I125)</f>
        <v>0</v>
      </c>
      <c r="J125" s="31">
        <f>Originál!J125</f>
        <v>0.6</v>
      </c>
      <c r="K125" s="32">
        <f t="shared" si="13"/>
        <v>0</v>
      </c>
      <c r="L125" s="315" t="str">
        <f>Originál!L125</f>
        <v>ks.</v>
      </c>
      <c r="O125" s="328">
        <f>Originál!O125</f>
        <v>0.3</v>
      </c>
      <c r="P125" s="69">
        <f t="shared" si="14"/>
        <v>0.6</v>
      </c>
      <c r="Q125" s="70">
        <f t="shared" si="15"/>
        <v>0</v>
      </c>
      <c r="R125" s="34">
        <f t="shared" si="17"/>
        <v>0</v>
      </c>
      <c r="S125" s="35">
        <f t="shared" si="16"/>
        <v>0</v>
      </c>
    </row>
    <row r="126" spans="1:19" ht="16.350000000000001" customHeight="1" x14ac:dyDescent="0.25">
      <c r="A126" s="19"/>
      <c r="B126" s="71" t="s">
        <v>117</v>
      </c>
      <c r="C126" s="181">
        <f>Originál!C126</f>
        <v>0</v>
      </c>
      <c r="D126" s="83"/>
      <c r="E126" s="301">
        <f>SUM('0'!E126)</f>
        <v>0</v>
      </c>
      <c r="F126" s="84">
        <f t="shared" si="12"/>
        <v>0</v>
      </c>
      <c r="G126" s="85"/>
      <c r="H126" s="23">
        <v>0</v>
      </c>
      <c r="I126" s="312">
        <f>SUM('0'!I126)</f>
        <v>0</v>
      </c>
      <c r="J126" s="31">
        <f>Originál!J126</f>
        <v>0.1</v>
      </c>
      <c r="K126" s="32">
        <f t="shared" si="13"/>
        <v>0</v>
      </c>
      <c r="L126" s="315" t="str">
        <f>Originál!L126</f>
        <v>ks.</v>
      </c>
      <c r="O126" s="328">
        <f>Originál!O126</f>
        <v>5.1999999999999998E-2</v>
      </c>
      <c r="P126" s="69">
        <f t="shared" si="14"/>
        <v>0.1</v>
      </c>
      <c r="Q126" s="70">
        <f t="shared" si="15"/>
        <v>0</v>
      </c>
      <c r="R126" s="34">
        <f t="shared" si="17"/>
        <v>0</v>
      </c>
      <c r="S126" s="35">
        <f t="shared" si="16"/>
        <v>0</v>
      </c>
    </row>
    <row r="127" spans="1:19" ht="16.350000000000001" customHeight="1" x14ac:dyDescent="0.25">
      <c r="A127" s="19"/>
      <c r="B127" s="71" t="s">
        <v>118</v>
      </c>
      <c r="C127" s="181">
        <f>Originál!C127</f>
        <v>0</v>
      </c>
      <c r="D127" s="83"/>
      <c r="E127" s="301">
        <f>SUM('0'!E127)</f>
        <v>0</v>
      </c>
      <c r="F127" s="84">
        <f t="shared" si="12"/>
        <v>0</v>
      </c>
      <c r="G127" s="85"/>
      <c r="H127" s="23">
        <v>0</v>
      </c>
      <c r="I127" s="312">
        <f>SUM('0'!I127)</f>
        <v>0</v>
      </c>
      <c r="J127" s="31">
        <f>Originál!J127</f>
        <v>0.6</v>
      </c>
      <c r="K127" s="32">
        <f t="shared" si="13"/>
        <v>0</v>
      </c>
      <c r="L127" s="315" t="str">
        <f>Originál!L127</f>
        <v>ks.</v>
      </c>
      <c r="O127" s="328">
        <f>Originál!O127</f>
        <v>0.37</v>
      </c>
      <c r="P127" s="69">
        <f t="shared" si="14"/>
        <v>0.6</v>
      </c>
      <c r="Q127" s="70">
        <f t="shared" si="15"/>
        <v>0</v>
      </c>
      <c r="R127" s="34">
        <f t="shared" si="17"/>
        <v>0</v>
      </c>
      <c r="S127" s="35">
        <f t="shared" si="16"/>
        <v>0</v>
      </c>
    </row>
    <row r="128" spans="1:19" ht="16.350000000000001" customHeight="1" x14ac:dyDescent="0.25">
      <c r="A128" s="19"/>
      <c r="B128" s="71" t="s">
        <v>119</v>
      </c>
      <c r="C128" s="181">
        <f>Originál!C128</f>
        <v>0</v>
      </c>
      <c r="D128" s="83"/>
      <c r="E128" s="301">
        <f>SUM('0'!E128)</f>
        <v>0</v>
      </c>
      <c r="F128" s="84">
        <f t="shared" si="12"/>
        <v>0</v>
      </c>
      <c r="G128" s="85"/>
      <c r="H128" s="23">
        <v>0</v>
      </c>
      <c r="I128" s="312">
        <f>SUM('0'!I128)</f>
        <v>0</v>
      </c>
      <c r="J128" s="31">
        <f>Originál!J128</f>
        <v>0.9</v>
      </c>
      <c r="K128" s="32">
        <f t="shared" si="13"/>
        <v>0</v>
      </c>
      <c r="L128" s="315" t="str">
        <f>Originál!L128</f>
        <v>ks.</v>
      </c>
      <c r="O128" s="328">
        <f>Originál!O128</f>
        <v>0.54</v>
      </c>
      <c r="P128" s="69">
        <f t="shared" si="14"/>
        <v>0.9</v>
      </c>
      <c r="Q128" s="70">
        <f t="shared" si="15"/>
        <v>0</v>
      </c>
      <c r="R128" s="34">
        <f t="shared" si="17"/>
        <v>0</v>
      </c>
      <c r="S128" s="35">
        <f t="shared" si="16"/>
        <v>0</v>
      </c>
    </row>
    <row r="129" spans="1:23" s="63" customFormat="1" ht="16.350000000000001" customHeight="1" x14ac:dyDescent="0.25">
      <c r="A129" s="86"/>
      <c r="B129" s="71" t="s">
        <v>120</v>
      </c>
      <c r="C129" s="181">
        <f>Originál!C129</f>
        <v>0</v>
      </c>
      <c r="D129" s="83"/>
      <c r="E129" s="303">
        <f>SUM('0'!E129)</f>
        <v>0</v>
      </c>
      <c r="F129" s="84">
        <f t="shared" si="12"/>
        <v>0</v>
      </c>
      <c r="G129" s="85"/>
      <c r="H129" s="87">
        <v>0</v>
      </c>
      <c r="I129" s="312">
        <f>SUM('0'!I129)</f>
        <v>0</v>
      </c>
      <c r="J129" s="31">
        <f>Originál!J129</f>
        <v>0.7</v>
      </c>
      <c r="K129" s="32">
        <f t="shared" si="13"/>
        <v>0</v>
      </c>
      <c r="L129" s="315" t="str">
        <f>Originál!L129</f>
        <v>ks.</v>
      </c>
      <c r="O129" s="328">
        <f>Originál!O129</f>
        <v>0.3</v>
      </c>
      <c r="P129" s="69">
        <f t="shared" si="14"/>
        <v>0.7</v>
      </c>
      <c r="Q129" s="70">
        <f t="shared" si="15"/>
        <v>0</v>
      </c>
      <c r="R129" s="34">
        <f t="shared" si="17"/>
        <v>0</v>
      </c>
      <c r="S129" s="35">
        <f t="shared" si="16"/>
        <v>0</v>
      </c>
    </row>
    <row r="130" spans="1:23" ht="16.350000000000001" customHeight="1" x14ac:dyDescent="0.25">
      <c r="A130" s="19"/>
      <c r="B130" s="71" t="s">
        <v>121</v>
      </c>
      <c r="C130" s="181">
        <f>Originál!C130</f>
        <v>0</v>
      </c>
      <c r="D130" s="83"/>
      <c r="E130" s="303">
        <f>SUM('0'!E130)</f>
        <v>0</v>
      </c>
      <c r="F130" s="84">
        <f t="shared" si="12"/>
        <v>0</v>
      </c>
      <c r="G130" s="85"/>
      <c r="H130" s="23">
        <v>0</v>
      </c>
      <c r="I130" s="312">
        <f>SUM('0'!I130)</f>
        <v>0</v>
      </c>
      <c r="J130" s="31">
        <f>Originál!J130</f>
        <v>0.5</v>
      </c>
      <c r="K130" s="32">
        <f t="shared" si="13"/>
        <v>0</v>
      </c>
      <c r="L130" s="315" t="str">
        <f>Originál!L130</f>
        <v>ks.</v>
      </c>
      <c r="O130" s="328">
        <f>Originál!O130</f>
        <v>0.27</v>
      </c>
      <c r="P130" s="69">
        <f t="shared" si="14"/>
        <v>0.5</v>
      </c>
      <c r="Q130" s="70">
        <f t="shared" si="15"/>
        <v>0</v>
      </c>
      <c r="R130" s="34">
        <f t="shared" si="17"/>
        <v>0</v>
      </c>
      <c r="S130" s="35">
        <f t="shared" si="16"/>
        <v>0</v>
      </c>
    </row>
    <row r="131" spans="1:23" ht="16.350000000000001" customHeight="1" x14ac:dyDescent="0.25">
      <c r="A131" s="19"/>
      <c r="B131" s="71" t="s">
        <v>122</v>
      </c>
      <c r="C131" s="181">
        <f>Originál!C131</f>
        <v>0</v>
      </c>
      <c r="D131" s="83"/>
      <c r="E131" s="303">
        <f>SUM('0'!E131)</f>
        <v>0</v>
      </c>
      <c r="F131" s="84">
        <f t="shared" si="12"/>
        <v>0</v>
      </c>
      <c r="G131" s="85"/>
      <c r="H131" s="23">
        <v>0</v>
      </c>
      <c r="I131" s="312">
        <f>SUM('0'!I131)</f>
        <v>0</v>
      </c>
      <c r="J131" s="31">
        <f>Originál!J131</f>
        <v>0.6</v>
      </c>
      <c r="K131" s="32">
        <f t="shared" si="13"/>
        <v>0</v>
      </c>
      <c r="L131" s="315" t="str">
        <f>Originál!L131</f>
        <v>ks.</v>
      </c>
      <c r="O131" s="328">
        <f>Originál!O131</f>
        <v>0.32</v>
      </c>
      <c r="P131" s="69">
        <f t="shared" si="14"/>
        <v>0.6</v>
      </c>
      <c r="Q131" s="70">
        <f t="shared" si="15"/>
        <v>0</v>
      </c>
      <c r="R131" s="34">
        <f t="shared" si="17"/>
        <v>0</v>
      </c>
      <c r="S131" s="35">
        <f t="shared" si="16"/>
        <v>0</v>
      </c>
    </row>
    <row r="132" spans="1:23" ht="16.350000000000001" customHeight="1" x14ac:dyDescent="0.25">
      <c r="A132" s="19"/>
      <c r="B132" s="71" t="s">
        <v>123</v>
      </c>
      <c r="C132" s="181">
        <f>Originál!C132</f>
        <v>0</v>
      </c>
      <c r="D132" s="83"/>
      <c r="E132" s="303">
        <f>SUM('0'!E132)</f>
        <v>0</v>
      </c>
      <c r="F132" s="84">
        <f t="shared" si="12"/>
        <v>0</v>
      </c>
      <c r="G132" s="85"/>
      <c r="H132" s="23">
        <v>0</v>
      </c>
      <c r="I132" s="312">
        <f>SUM('0'!I132)</f>
        <v>0</v>
      </c>
      <c r="J132" s="31">
        <f>Originál!J132</f>
        <v>0</v>
      </c>
      <c r="K132" s="32">
        <f t="shared" si="13"/>
        <v>0</v>
      </c>
      <c r="L132" s="315">
        <f>Originál!L132</f>
        <v>0</v>
      </c>
      <c r="O132" s="328">
        <f>Originál!O132</f>
        <v>0</v>
      </c>
      <c r="P132" s="69">
        <f t="shared" si="14"/>
        <v>0</v>
      </c>
      <c r="Q132" s="70">
        <f t="shared" si="15"/>
        <v>0</v>
      </c>
      <c r="R132" s="34">
        <f t="shared" si="17"/>
        <v>0</v>
      </c>
      <c r="S132" s="35">
        <f t="shared" si="16"/>
        <v>0</v>
      </c>
    </row>
    <row r="133" spans="1:23" ht="16.350000000000001" customHeight="1" x14ac:dyDescent="0.25">
      <c r="A133" s="19"/>
      <c r="B133" s="71" t="s">
        <v>131</v>
      </c>
      <c r="C133" s="181">
        <f>Originál!C133</f>
        <v>0</v>
      </c>
      <c r="D133" s="83"/>
      <c r="E133" s="303">
        <f>SUM('0'!E133)</f>
        <v>0</v>
      </c>
      <c r="F133" s="84">
        <f t="shared" si="12"/>
        <v>0</v>
      </c>
      <c r="G133" s="85">
        <v>0</v>
      </c>
      <c r="H133" s="23">
        <v>0</v>
      </c>
      <c r="I133" s="312">
        <f>SUM('0'!I133)</f>
        <v>0</v>
      </c>
      <c r="J133" s="31">
        <f>Originál!J133</f>
        <v>0</v>
      </c>
      <c r="K133" s="32">
        <f t="shared" si="13"/>
        <v>0</v>
      </c>
      <c r="L133" s="315">
        <f>Originál!L133</f>
        <v>0</v>
      </c>
      <c r="O133" s="328">
        <f>Originál!O133</f>
        <v>0</v>
      </c>
      <c r="P133" s="69">
        <f t="shared" si="14"/>
        <v>0</v>
      </c>
      <c r="Q133" s="70">
        <f t="shared" si="15"/>
        <v>0</v>
      </c>
      <c r="R133" s="34">
        <f t="shared" si="17"/>
        <v>0</v>
      </c>
      <c r="S133" s="35">
        <f t="shared" si="16"/>
        <v>0</v>
      </c>
    </row>
    <row r="134" spans="1:23" ht="16.350000000000001" customHeight="1" x14ac:dyDescent="0.25">
      <c r="A134" s="19"/>
      <c r="B134" s="71" t="s">
        <v>132</v>
      </c>
      <c r="C134" s="181">
        <f>Originál!C134</f>
        <v>0</v>
      </c>
      <c r="D134" s="83"/>
      <c r="E134" s="303">
        <f>SUM('0'!E134)</f>
        <v>0</v>
      </c>
      <c r="F134" s="84">
        <f t="shared" si="12"/>
        <v>0</v>
      </c>
      <c r="G134" s="85">
        <v>0</v>
      </c>
      <c r="H134" s="23">
        <v>0</v>
      </c>
      <c r="I134" s="312">
        <f>SUM('0'!I134)</f>
        <v>0</v>
      </c>
      <c r="J134" s="31">
        <f>Originál!J134</f>
        <v>0</v>
      </c>
      <c r="K134" s="32">
        <f t="shared" si="13"/>
        <v>0</v>
      </c>
      <c r="L134" s="315">
        <f>Originál!L134</f>
        <v>0</v>
      </c>
      <c r="O134" s="328">
        <f>Originál!O134</f>
        <v>0</v>
      </c>
      <c r="P134" s="69">
        <f t="shared" si="14"/>
        <v>0</v>
      </c>
      <c r="Q134" s="70">
        <f t="shared" si="15"/>
        <v>0</v>
      </c>
      <c r="R134" s="34">
        <f t="shared" si="17"/>
        <v>0</v>
      </c>
      <c r="S134" s="35">
        <f t="shared" si="16"/>
        <v>0</v>
      </c>
    </row>
    <row r="135" spans="1:23" ht="16.350000000000001" customHeight="1" thickBot="1" x14ac:dyDescent="0.3">
      <c r="A135" s="19"/>
      <c r="B135" s="71" t="s">
        <v>133</v>
      </c>
      <c r="C135" s="185">
        <f>Originál!C135</f>
        <v>0</v>
      </c>
      <c r="D135" s="44"/>
      <c r="E135" s="302">
        <f>SUM('0'!E135)</f>
        <v>0</v>
      </c>
      <c r="F135" s="89">
        <f t="shared" si="12"/>
        <v>0</v>
      </c>
      <c r="G135" s="90">
        <v>0</v>
      </c>
      <c r="H135" s="23">
        <v>0</v>
      </c>
      <c r="I135" s="309">
        <f>SUM('0'!I135)</f>
        <v>0</v>
      </c>
      <c r="J135" s="37">
        <f>Originál!J135</f>
        <v>0</v>
      </c>
      <c r="K135" s="46">
        <f t="shared" si="13"/>
        <v>0</v>
      </c>
      <c r="L135" s="315">
        <f>Originál!L135</f>
        <v>0</v>
      </c>
      <c r="O135" s="328">
        <f>Originál!O135</f>
        <v>0</v>
      </c>
      <c r="P135" s="69">
        <f t="shared" si="14"/>
        <v>0</v>
      </c>
      <c r="Q135" s="70">
        <f t="shared" si="15"/>
        <v>0</v>
      </c>
      <c r="R135" s="34">
        <f t="shared" si="17"/>
        <v>0</v>
      </c>
      <c r="S135" s="35">
        <f t="shared" si="16"/>
        <v>0</v>
      </c>
      <c r="T135" s="55"/>
      <c r="U135" s="55"/>
    </row>
    <row r="136" spans="1:23" s="13" customFormat="1" ht="5.0999999999999996" customHeight="1" thickBot="1" x14ac:dyDescent="0.3">
      <c r="A136" s="49"/>
      <c r="B136" s="91"/>
      <c r="C136" s="176"/>
      <c r="D136" s="52"/>
      <c r="E136" s="51"/>
      <c r="F136" s="51"/>
      <c r="G136" s="52"/>
      <c r="H136" s="51"/>
      <c r="I136" s="260"/>
      <c r="J136" s="76"/>
      <c r="K136" s="53"/>
      <c r="L136" s="319"/>
      <c r="O136" s="325"/>
      <c r="P136" s="56"/>
      <c r="Q136" s="57"/>
      <c r="R136" s="58"/>
      <c r="S136" s="58"/>
      <c r="T136" s="49"/>
    </row>
    <row r="137" spans="1:23" ht="17.100000000000001" customHeight="1" thickBot="1" x14ac:dyDescent="0.3">
      <c r="A137" s="92"/>
      <c r="B137" s="92"/>
      <c r="C137" s="174"/>
      <c r="D137" s="88">
        <f>SUM(D110:D135)</f>
        <v>0</v>
      </c>
      <c r="E137" s="55"/>
      <c r="G137" s="88">
        <f>SUM(G110:G135)</f>
        <v>0</v>
      </c>
      <c r="J137" s="6" t="s">
        <v>3</v>
      </c>
      <c r="K137" s="59">
        <f>SUM(K110:K135)</f>
        <v>0</v>
      </c>
      <c r="L137" s="317"/>
      <c r="P137" s="15" t="s">
        <v>3</v>
      </c>
      <c r="Q137" s="93">
        <f>SUM(Q110:Q135)</f>
        <v>0</v>
      </c>
      <c r="R137" s="61">
        <f>SUM(R110:R135)</f>
        <v>0</v>
      </c>
      <c r="S137" s="62">
        <f>SUM(S110:S135)</f>
        <v>0</v>
      </c>
      <c r="T137" s="55"/>
      <c r="U137" s="55"/>
    </row>
    <row r="138" spans="1:23" ht="17.100000000000001" customHeight="1" thickBot="1" x14ac:dyDescent="0.3">
      <c r="A138" s="92"/>
      <c r="B138" s="92"/>
      <c r="C138" s="174"/>
      <c r="K138" s="53"/>
      <c r="L138" s="317"/>
      <c r="O138" s="320"/>
      <c r="P138" s="94"/>
      <c r="Q138" s="95"/>
      <c r="R138" s="54"/>
      <c r="S138" s="54"/>
      <c r="V138" s="55"/>
      <c r="W138" s="55"/>
    </row>
    <row r="139" spans="1:23" ht="15" customHeight="1" x14ac:dyDescent="0.25">
      <c r="C139" s="186"/>
      <c r="D139" s="96"/>
      <c r="G139" s="55"/>
      <c r="H139" s="49"/>
      <c r="I139" s="314"/>
      <c r="J139" s="97"/>
      <c r="K139" s="97"/>
      <c r="N139" s="49"/>
      <c r="O139" s="511"/>
      <c r="P139" s="512"/>
      <c r="Q139" s="514" t="s">
        <v>9</v>
      </c>
      <c r="R139" s="516" t="s">
        <v>11</v>
      </c>
      <c r="S139" s="506" t="s">
        <v>127</v>
      </c>
      <c r="V139" s="55"/>
      <c r="W139" s="55"/>
    </row>
    <row r="140" spans="1:23" ht="15" customHeight="1" thickBot="1" x14ac:dyDescent="0.3">
      <c r="C140" s="177"/>
      <c r="D140" s="55"/>
      <c r="E140" s="150"/>
      <c r="F140" s="150"/>
      <c r="G140" s="55"/>
      <c r="H140" s="49"/>
      <c r="I140" s="314"/>
      <c r="J140" s="97"/>
      <c r="K140" s="97"/>
      <c r="N140" s="98"/>
      <c r="O140" s="511"/>
      <c r="P140" s="513"/>
      <c r="Q140" s="515"/>
      <c r="R140" s="517"/>
      <c r="S140" s="507"/>
      <c r="V140" s="55"/>
      <c r="W140" s="55"/>
    </row>
    <row r="141" spans="1:23" ht="18" customHeight="1" thickBot="1" x14ac:dyDescent="0.3">
      <c r="D141" s="476"/>
      <c r="E141" s="476"/>
      <c r="F141" s="151"/>
      <c r="G141" s="50"/>
      <c r="H141" s="75"/>
      <c r="I141" s="280" t="s">
        <v>4</v>
      </c>
      <c r="J141" s="99">
        <f>K53</f>
        <v>0</v>
      </c>
      <c r="K141" s="97"/>
      <c r="N141" s="49"/>
      <c r="O141" s="329"/>
      <c r="P141" s="100" t="s">
        <v>128</v>
      </c>
      <c r="Q141" s="101">
        <f>Q53</f>
        <v>0</v>
      </c>
      <c r="R141" s="101">
        <f>R53</f>
        <v>0</v>
      </c>
      <c r="S141" s="101">
        <f>S53</f>
        <v>0</v>
      </c>
      <c r="U141" s="55"/>
    </row>
    <row r="142" spans="1:23" ht="18" customHeight="1" thickBot="1" x14ac:dyDescent="0.3">
      <c r="D142" s="476"/>
      <c r="E142" s="476"/>
      <c r="F142" s="151"/>
      <c r="G142" s="50"/>
      <c r="H142" s="75"/>
      <c r="I142" s="280" t="s">
        <v>5</v>
      </c>
      <c r="J142" s="99">
        <f>K103</f>
        <v>0</v>
      </c>
      <c r="K142" s="97"/>
      <c r="N142" s="49"/>
      <c r="O142" s="329"/>
      <c r="P142" s="102" t="s">
        <v>129</v>
      </c>
      <c r="Q142" s="103">
        <f>Q103</f>
        <v>0</v>
      </c>
      <c r="R142" s="103">
        <f>R103</f>
        <v>0</v>
      </c>
      <c r="S142" s="103">
        <f>S103</f>
        <v>0</v>
      </c>
      <c r="U142" s="55"/>
    </row>
    <row r="143" spans="1:23" ht="18" customHeight="1" thickBot="1" x14ac:dyDescent="0.3">
      <c r="D143" s="476"/>
      <c r="E143" s="476"/>
      <c r="F143" s="151"/>
      <c r="G143" s="50"/>
      <c r="H143" s="75"/>
      <c r="I143" s="280" t="s">
        <v>124</v>
      </c>
      <c r="J143" s="99">
        <f>K137</f>
        <v>0</v>
      </c>
      <c r="K143" s="97"/>
      <c r="N143" s="49"/>
      <c r="O143" s="329"/>
      <c r="P143" s="104" t="s">
        <v>130</v>
      </c>
      <c r="Q143" s="105">
        <f>Q137</f>
        <v>0</v>
      </c>
      <c r="R143" s="105">
        <f>R137</f>
        <v>0</v>
      </c>
      <c r="S143" s="105">
        <f>S137</f>
        <v>0</v>
      </c>
      <c r="U143" s="55"/>
    </row>
    <row r="144" spans="1:23" ht="5.0999999999999996" customHeight="1" thickBot="1" x14ac:dyDescent="0.3">
      <c r="D144" s="75"/>
      <c r="E144" s="75"/>
      <c r="F144" s="75"/>
      <c r="G144" s="50"/>
      <c r="H144" s="75"/>
      <c r="I144" s="281"/>
      <c r="J144" s="106"/>
      <c r="K144" s="97"/>
      <c r="N144" s="49"/>
      <c r="O144" s="325"/>
    </row>
    <row r="145" spans="3:21" ht="18" customHeight="1" thickBot="1" x14ac:dyDescent="0.3">
      <c r="D145" s="75"/>
      <c r="E145" s="152"/>
      <c r="F145" s="153">
        <f>SUM(F141:F143)</f>
        <v>0</v>
      </c>
      <c r="G145" s="50"/>
      <c r="H145" s="75"/>
      <c r="I145" s="282" t="s">
        <v>126</v>
      </c>
      <c r="J145" s="107">
        <f>SUM(J141:J143)</f>
        <v>0</v>
      </c>
      <c r="K145" s="97"/>
      <c r="N145" s="108"/>
      <c r="O145" s="330"/>
      <c r="P145" s="109" t="s">
        <v>126</v>
      </c>
      <c r="Q145" s="110">
        <f>SUM(Q141:Q143)</f>
        <v>0</v>
      </c>
      <c r="R145" s="110">
        <f>SUM(R141:R143)</f>
        <v>0</v>
      </c>
      <c r="S145" s="111">
        <f>SUM(S141:S143)</f>
        <v>0</v>
      </c>
      <c r="U145" s="55"/>
    </row>
    <row r="146" spans="3:21" ht="17.100000000000001" customHeight="1" x14ac:dyDescent="0.25">
      <c r="D146" s="75"/>
      <c r="E146" s="75"/>
      <c r="F146" s="75"/>
      <c r="G146" s="50"/>
      <c r="H146" s="75"/>
      <c r="I146" s="281"/>
      <c r="J146" s="112"/>
      <c r="K146" s="97"/>
      <c r="O146" s="331"/>
    </row>
    <row r="147" spans="3:21" ht="17.100000000000001" customHeight="1" thickBot="1" x14ac:dyDescent="0.3">
      <c r="D147" s="39"/>
      <c r="E147" s="39"/>
      <c r="F147" s="39"/>
      <c r="G147" s="39"/>
      <c r="H147" s="113"/>
      <c r="I147" s="281"/>
      <c r="J147" s="106"/>
      <c r="K147" s="97"/>
      <c r="O147" s="320"/>
    </row>
    <row r="148" spans="3:21" ht="20.100000000000001" customHeight="1" thickBot="1" x14ac:dyDescent="0.3">
      <c r="C148" s="173"/>
      <c r="D148" s="39"/>
      <c r="E148" s="39"/>
      <c r="F148" s="39"/>
      <c r="G148" s="39"/>
      <c r="H148" s="113"/>
      <c r="I148" s="285" t="s">
        <v>87</v>
      </c>
      <c r="J148" s="114">
        <f>J145-F145</f>
        <v>0</v>
      </c>
      <c r="K148" s="115"/>
    </row>
    <row r="149" spans="3:21" ht="17.100000000000001" customHeight="1" x14ac:dyDescent="0.25">
      <c r="C149" s="177"/>
      <c r="D149" s="50"/>
      <c r="E149" s="50"/>
      <c r="F149" s="39"/>
      <c r="G149" s="50"/>
      <c r="H149" s="113"/>
      <c r="I149" s="283"/>
      <c r="J149" s="116"/>
    </row>
    <row r="150" spans="3:21" ht="17.100000000000001" customHeight="1" x14ac:dyDescent="0.25">
      <c r="C150" s="177"/>
      <c r="D150" s="55"/>
      <c r="E150" s="55"/>
    </row>
    <row r="151" spans="3:21" ht="17.100000000000001" customHeight="1" x14ac:dyDescent="0.25">
      <c r="C151" s="177"/>
      <c r="D151" s="55"/>
      <c r="E151" s="55"/>
    </row>
  </sheetData>
  <mergeCells count="55">
    <mergeCell ref="S139:S140"/>
    <mergeCell ref="D143:E143"/>
    <mergeCell ref="S108:S109"/>
    <mergeCell ref="Q108:Q109"/>
    <mergeCell ref="R108:R109"/>
    <mergeCell ref="O139:O140"/>
    <mergeCell ref="P139:P140"/>
    <mergeCell ref="Q139:Q140"/>
    <mergeCell ref="R139:R140"/>
    <mergeCell ref="I108:I109"/>
    <mergeCell ref="J108:J109"/>
    <mergeCell ref="K108:K109"/>
    <mergeCell ref="O108:O109"/>
    <mergeCell ref="P108:P109"/>
    <mergeCell ref="B108:B109"/>
    <mergeCell ref="C108:C109"/>
    <mergeCell ref="D108:D109"/>
    <mergeCell ref="E108:E109"/>
    <mergeCell ref="F108:F109"/>
    <mergeCell ref="S14:S1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O59:O60"/>
    <mergeCell ref="P59:P60"/>
    <mergeCell ref="Q59:Q60"/>
    <mergeCell ref="R59:R60"/>
    <mergeCell ref="S59:S60"/>
    <mergeCell ref="B14:B15"/>
    <mergeCell ref="C14:C15"/>
    <mergeCell ref="D14:D15"/>
    <mergeCell ref="E14:E15"/>
    <mergeCell ref="F14:F15"/>
    <mergeCell ref="C1:J1"/>
    <mergeCell ref="I2:J2"/>
    <mergeCell ref="P2:Q2"/>
    <mergeCell ref="O1:R1"/>
    <mergeCell ref="D142:E142"/>
    <mergeCell ref="D141:E141"/>
    <mergeCell ref="G14:G15"/>
    <mergeCell ref="I14:I15"/>
    <mergeCell ref="J14:J15"/>
    <mergeCell ref="K14:K15"/>
    <mergeCell ref="L14:L15"/>
    <mergeCell ref="O14:O15"/>
    <mergeCell ref="P14:P15"/>
    <mergeCell ref="Q14:Q15"/>
    <mergeCell ref="R14:R15"/>
    <mergeCell ref="G108:G109"/>
  </mergeCells>
  <pageMargins left="0" right="0" top="0.11811023622047245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Sklad">
    <tabColor theme="4" tint="-0.249977111117893"/>
    <pageSetUpPr fitToPage="1"/>
  </sheetPr>
  <dimension ref="A1:M62"/>
  <sheetViews>
    <sheetView showZeros="0" view="pageLayout" topLeftCell="B1" zoomScaleNormal="100" workbookViewId="0">
      <selection activeCell="R14" sqref="R14"/>
    </sheetView>
  </sheetViews>
  <sheetFormatPr defaultColWidth="9.140625" defaultRowHeight="15.75" x14ac:dyDescent="0.25"/>
  <cols>
    <col min="1" max="1" width="0.5703125" style="187" hidden="1" customWidth="1"/>
    <col min="2" max="2" width="18.42578125" style="198" customWidth="1"/>
    <col min="3" max="3" width="7.28515625" style="187" customWidth="1"/>
    <col min="4" max="6" width="8.7109375" style="187" customWidth="1"/>
    <col min="7" max="7" width="0.85546875" style="187" customWidth="1"/>
    <col min="8" max="8" width="15" style="198" customWidth="1"/>
    <col min="9" max="9" width="7.28515625" style="187" customWidth="1"/>
    <col min="10" max="12" width="8.7109375" style="187" customWidth="1"/>
    <col min="13" max="13" width="0.85546875" style="187" customWidth="1"/>
    <col min="14" max="16384" width="9.140625" style="187"/>
  </cols>
  <sheetData>
    <row r="1" spans="2:12" ht="16.5" customHeight="1" x14ac:dyDescent="0.25">
      <c r="B1" s="521" t="s">
        <v>151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2:12" s="191" customFormat="1" ht="1.5" customHeight="1" thickBot="1" x14ac:dyDescent="0.3">
      <c r="B2" s="188"/>
      <c r="C2" s="189"/>
      <c r="D2" s="189"/>
      <c r="E2" s="189"/>
      <c r="F2" s="190"/>
      <c r="H2" s="192"/>
      <c r="J2" s="189"/>
      <c r="K2" s="189"/>
      <c r="L2" s="189"/>
    </row>
    <row r="3" spans="2:12" s="198" customFormat="1" ht="15" customHeight="1" thickTop="1" thickBot="1" x14ac:dyDescent="0.3">
      <c r="B3" s="193" t="s">
        <v>143</v>
      </c>
      <c r="C3" s="194" t="s">
        <v>159</v>
      </c>
      <c r="D3" s="195" t="s">
        <v>144</v>
      </c>
      <c r="E3" s="196" t="s">
        <v>145</v>
      </c>
      <c r="F3" s="197" t="s">
        <v>14</v>
      </c>
      <c r="H3" s="193" t="s">
        <v>143</v>
      </c>
      <c r="I3" s="199" t="s">
        <v>159</v>
      </c>
      <c r="J3" s="200" t="s">
        <v>144</v>
      </c>
      <c r="K3" s="195" t="s">
        <v>145</v>
      </c>
      <c r="L3" s="197" t="s">
        <v>14</v>
      </c>
    </row>
    <row r="4" spans="2:12" ht="16.5" customHeight="1" x14ac:dyDescent="0.25">
      <c r="B4" s="201" t="str">
        <f>Originál!C16</f>
        <v>aaa</v>
      </c>
      <c r="C4" s="202"/>
      <c r="D4" s="203"/>
      <c r="E4" s="204"/>
      <c r="F4" s="205"/>
      <c r="G4" s="206"/>
      <c r="H4" s="201">
        <f>Originál!C77</f>
        <v>0</v>
      </c>
      <c r="I4" s="207"/>
      <c r="J4" s="203"/>
      <c r="K4" s="204"/>
      <c r="L4" s="205"/>
    </row>
    <row r="5" spans="2:12" ht="16.5" customHeight="1" x14ac:dyDescent="0.25">
      <c r="B5" s="201" t="str">
        <f>Originál!C17</f>
        <v>sss</v>
      </c>
      <c r="C5" s="202"/>
      <c r="D5" s="208"/>
      <c r="E5" s="209"/>
      <c r="F5" s="210"/>
      <c r="G5" s="206"/>
      <c r="H5" s="201">
        <f>Originál!C78</f>
        <v>0</v>
      </c>
      <c r="I5" s="202"/>
      <c r="J5" s="208"/>
      <c r="K5" s="209"/>
      <c r="L5" s="210"/>
    </row>
    <row r="6" spans="2:12" ht="16.5" customHeight="1" x14ac:dyDescent="0.25">
      <c r="B6" s="201" t="str">
        <f>Originál!C18</f>
        <v>dddd</v>
      </c>
      <c r="C6" s="202"/>
      <c r="D6" s="208"/>
      <c r="E6" s="209"/>
      <c r="F6" s="210"/>
      <c r="G6" s="206"/>
      <c r="H6" s="201">
        <f>Originál!C79</f>
        <v>0</v>
      </c>
      <c r="I6" s="202"/>
      <c r="J6" s="208"/>
      <c r="K6" s="209"/>
      <c r="L6" s="210"/>
    </row>
    <row r="7" spans="2:12" ht="16.5" customHeight="1" x14ac:dyDescent="0.25">
      <c r="B7" s="201" t="str">
        <f>Originál!C20</f>
        <v>ref</v>
      </c>
      <c r="C7" s="202"/>
      <c r="D7" s="208"/>
      <c r="E7" s="209"/>
      <c r="F7" s="210"/>
      <c r="G7" s="206"/>
      <c r="H7" s="201">
        <f>Originál!C80</f>
        <v>0</v>
      </c>
      <c r="I7" s="202"/>
      <c r="J7" s="208"/>
      <c r="K7" s="209"/>
      <c r="L7" s="210"/>
    </row>
    <row r="8" spans="2:12" ht="16.5" customHeight="1" x14ac:dyDescent="0.25">
      <c r="B8" s="201" t="str">
        <f>Originál!C21</f>
        <v>erfer</v>
      </c>
      <c r="C8" s="202"/>
      <c r="D8" s="208"/>
      <c r="E8" s="209"/>
      <c r="F8" s="210"/>
      <c r="G8" s="206"/>
      <c r="H8" s="201">
        <f>Originál!C81</f>
        <v>0</v>
      </c>
      <c r="I8" s="202"/>
      <c r="J8" s="208"/>
      <c r="K8" s="209"/>
      <c r="L8" s="210"/>
    </row>
    <row r="9" spans="2:12" ht="16.5" customHeight="1" x14ac:dyDescent="0.25">
      <c r="B9" s="201" t="str">
        <f>Originál!C22</f>
        <v>erferf</v>
      </c>
      <c r="C9" s="202"/>
      <c r="D9" s="208"/>
      <c r="E9" s="209"/>
      <c r="F9" s="210"/>
      <c r="G9" s="206"/>
      <c r="H9" s="201">
        <f>Originál!C82</f>
        <v>0</v>
      </c>
      <c r="I9" s="202"/>
      <c r="J9" s="208"/>
      <c r="K9" s="209"/>
      <c r="L9" s="210"/>
    </row>
    <row r="10" spans="2:12" ht="16.5" customHeight="1" x14ac:dyDescent="0.25">
      <c r="B10" s="201" t="str">
        <f>Originál!C23</f>
        <v>erferf</v>
      </c>
      <c r="C10" s="202"/>
      <c r="D10" s="208"/>
      <c r="E10" s="209"/>
      <c r="F10" s="210"/>
      <c r="G10" s="206"/>
      <c r="H10" s="201">
        <f>Originál!C83</f>
        <v>0</v>
      </c>
      <c r="I10" s="202"/>
      <c r="J10" s="208"/>
      <c r="K10" s="209"/>
      <c r="L10" s="210"/>
    </row>
    <row r="11" spans="2:12" ht="16.5" customHeight="1" x14ac:dyDescent="0.25">
      <c r="B11" s="201" t="str">
        <f>Originál!C24</f>
        <v>ergfer</v>
      </c>
      <c r="C11" s="202"/>
      <c r="D11" s="208"/>
      <c r="E11" s="209"/>
      <c r="F11" s="210"/>
      <c r="G11" s="206"/>
      <c r="H11" s="201">
        <f>Originál!C84</f>
        <v>0</v>
      </c>
      <c r="I11" s="202"/>
      <c r="J11" s="208"/>
      <c r="K11" s="209"/>
      <c r="L11" s="210"/>
    </row>
    <row r="12" spans="2:12" ht="16.5" customHeight="1" x14ac:dyDescent="0.25">
      <c r="B12" s="201" t="str">
        <f>Originál!C25</f>
        <v>rgerg</v>
      </c>
      <c r="C12" s="202"/>
      <c r="D12" s="208"/>
      <c r="E12" s="209"/>
      <c r="F12" s="210"/>
      <c r="G12" s="206"/>
      <c r="H12" s="201">
        <f>Originál!C85</f>
        <v>0</v>
      </c>
      <c r="I12" s="202"/>
      <c r="J12" s="208"/>
      <c r="K12" s="209"/>
      <c r="L12" s="210"/>
    </row>
    <row r="13" spans="2:12" ht="16.5" customHeight="1" x14ac:dyDescent="0.25">
      <c r="B13" s="201" t="str">
        <f>Originál!C26</f>
        <v>hzh</v>
      </c>
      <c r="C13" s="202"/>
      <c r="D13" s="209"/>
      <c r="E13" s="208"/>
      <c r="F13" s="211"/>
      <c r="G13" s="206"/>
      <c r="H13" s="201">
        <f>Originál!C86</f>
        <v>0</v>
      </c>
      <c r="I13" s="202"/>
      <c r="J13" s="208"/>
      <c r="K13" s="209"/>
      <c r="L13" s="210"/>
    </row>
    <row r="14" spans="2:12" ht="16.5" customHeight="1" x14ac:dyDescent="0.25">
      <c r="B14" s="201" t="str">
        <f>Originál!C27</f>
        <v>zthtz</v>
      </c>
      <c r="C14" s="202"/>
      <c r="D14" s="208"/>
      <c r="E14" s="209"/>
      <c r="F14" s="210"/>
      <c r="G14" s="206"/>
      <c r="H14" s="201">
        <f>Originál!C87</f>
        <v>0</v>
      </c>
      <c r="I14" s="202"/>
      <c r="J14" s="208"/>
      <c r="K14" s="209"/>
      <c r="L14" s="210"/>
    </row>
    <row r="15" spans="2:12" ht="16.5" customHeight="1" x14ac:dyDescent="0.25">
      <c r="B15" s="201">
        <f>Originál!C28</f>
        <v>0</v>
      </c>
      <c r="C15" s="202"/>
      <c r="D15" s="208"/>
      <c r="E15" s="209"/>
      <c r="F15" s="210"/>
      <c r="G15" s="206"/>
      <c r="H15" s="201">
        <f>Originál!C88</f>
        <v>0</v>
      </c>
      <c r="I15" s="202"/>
      <c r="J15" s="208"/>
      <c r="K15" s="209"/>
      <c r="L15" s="210"/>
    </row>
    <row r="16" spans="2:12" ht="16.5" customHeight="1" x14ac:dyDescent="0.25">
      <c r="B16" s="201">
        <f>Originál!C29</f>
        <v>0</v>
      </c>
      <c r="C16" s="202"/>
      <c r="D16" s="208"/>
      <c r="E16" s="209"/>
      <c r="F16" s="210"/>
      <c r="G16" s="206"/>
      <c r="H16" s="201">
        <f>Originál!C89</f>
        <v>0</v>
      </c>
      <c r="I16" s="202"/>
      <c r="J16" s="208"/>
      <c r="K16" s="209"/>
      <c r="L16" s="210"/>
    </row>
    <row r="17" spans="2:12" ht="16.5" customHeight="1" x14ac:dyDescent="0.25">
      <c r="B17" s="201">
        <f>Originál!C30</f>
        <v>0</v>
      </c>
      <c r="C17" s="202"/>
      <c r="D17" s="208"/>
      <c r="E17" s="209"/>
      <c r="F17" s="210"/>
      <c r="G17" s="206"/>
      <c r="H17" s="201">
        <f>Originál!C90</f>
        <v>0</v>
      </c>
      <c r="I17" s="202"/>
      <c r="J17" s="208"/>
      <c r="K17" s="209"/>
      <c r="L17" s="210"/>
    </row>
    <row r="18" spans="2:12" ht="16.5" customHeight="1" x14ac:dyDescent="0.25">
      <c r="B18" s="201">
        <f>Originál!C31</f>
        <v>0</v>
      </c>
      <c r="C18" s="202"/>
      <c r="D18" s="208"/>
      <c r="E18" s="209"/>
      <c r="F18" s="210"/>
      <c r="G18" s="206"/>
      <c r="H18" s="201">
        <f>Originál!C91</f>
        <v>0</v>
      </c>
      <c r="I18" s="202"/>
      <c r="J18" s="208"/>
      <c r="K18" s="209"/>
      <c r="L18" s="210"/>
    </row>
    <row r="19" spans="2:12" ht="16.5" customHeight="1" x14ac:dyDescent="0.25">
      <c r="B19" s="201">
        <f>Originál!C32</f>
        <v>0</v>
      </c>
      <c r="C19" s="202"/>
      <c r="D19" s="208"/>
      <c r="E19" s="209"/>
      <c r="F19" s="210"/>
      <c r="G19" s="206"/>
      <c r="H19" s="201">
        <f>Originál!C92</f>
        <v>0</v>
      </c>
      <c r="I19" s="202"/>
      <c r="J19" s="208"/>
      <c r="K19" s="209"/>
      <c r="L19" s="210"/>
    </row>
    <row r="20" spans="2:12" ht="16.5" customHeight="1" x14ac:dyDescent="0.25">
      <c r="B20" s="201">
        <f>Originál!C33</f>
        <v>0</v>
      </c>
      <c r="C20" s="202"/>
      <c r="D20" s="208"/>
      <c r="E20" s="209"/>
      <c r="F20" s="210"/>
      <c r="G20" s="206"/>
      <c r="H20" s="201">
        <f>Originál!C93</f>
        <v>0</v>
      </c>
      <c r="I20" s="202"/>
      <c r="J20" s="208"/>
      <c r="K20" s="209"/>
      <c r="L20" s="210"/>
    </row>
    <row r="21" spans="2:12" ht="16.5" customHeight="1" x14ac:dyDescent="0.25">
      <c r="B21" s="201">
        <f>Originál!C34</f>
        <v>0</v>
      </c>
      <c r="C21" s="202"/>
      <c r="D21" s="208"/>
      <c r="E21" s="209"/>
      <c r="F21" s="210"/>
      <c r="G21" s="206"/>
      <c r="H21" s="201">
        <f>Originál!C94</f>
        <v>0</v>
      </c>
      <c r="I21" s="202"/>
      <c r="J21" s="208"/>
      <c r="K21" s="209"/>
      <c r="L21" s="210"/>
    </row>
    <row r="22" spans="2:12" ht="16.5" customHeight="1" x14ac:dyDescent="0.25">
      <c r="B22" s="201">
        <f>Originál!C35</f>
        <v>0</v>
      </c>
      <c r="C22" s="202"/>
      <c r="D22" s="208"/>
      <c r="E22" s="209"/>
      <c r="F22" s="210"/>
      <c r="G22" s="206"/>
      <c r="H22" s="201">
        <f>Originál!C95</f>
        <v>0</v>
      </c>
      <c r="I22" s="202"/>
      <c r="J22" s="208"/>
      <c r="K22" s="209"/>
      <c r="L22" s="210"/>
    </row>
    <row r="23" spans="2:12" ht="16.5" customHeight="1" x14ac:dyDescent="0.25">
      <c r="B23" s="201">
        <f>Originál!C36</f>
        <v>0</v>
      </c>
      <c r="C23" s="202"/>
      <c r="D23" s="208"/>
      <c r="E23" s="209"/>
      <c r="F23" s="210"/>
      <c r="G23" s="206"/>
      <c r="H23" s="201">
        <f>Originál!C96</f>
        <v>0</v>
      </c>
      <c r="I23" s="202"/>
      <c r="J23" s="208"/>
      <c r="K23" s="209"/>
      <c r="L23" s="210"/>
    </row>
    <row r="24" spans="2:12" ht="16.5" customHeight="1" x14ac:dyDescent="0.25">
      <c r="B24" s="201">
        <f>Originál!C37</f>
        <v>0</v>
      </c>
      <c r="C24" s="202"/>
      <c r="D24" s="208"/>
      <c r="E24" s="209"/>
      <c r="F24" s="210"/>
      <c r="G24" s="206"/>
      <c r="H24" s="201">
        <f>Originál!C97</f>
        <v>0</v>
      </c>
      <c r="I24" s="202"/>
      <c r="J24" s="208"/>
      <c r="K24" s="209"/>
      <c r="L24" s="210"/>
    </row>
    <row r="25" spans="2:12" ht="16.5" customHeight="1" x14ac:dyDescent="0.25">
      <c r="B25" s="201">
        <f>Originál!C38</f>
        <v>0</v>
      </c>
      <c r="C25" s="202"/>
      <c r="D25" s="208"/>
      <c r="E25" s="209"/>
      <c r="F25" s="210"/>
      <c r="G25" s="206"/>
      <c r="H25" s="201">
        <f>Originál!C98</f>
        <v>0</v>
      </c>
      <c r="I25" s="202"/>
      <c r="J25" s="208"/>
      <c r="K25" s="209"/>
      <c r="L25" s="210"/>
    </row>
    <row r="26" spans="2:12" ht="16.5" customHeight="1" x14ac:dyDescent="0.25">
      <c r="B26" s="201">
        <f>Originál!C39</f>
        <v>0</v>
      </c>
      <c r="C26" s="202"/>
      <c r="D26" s="208"/>
      <c r="E26" s="209"/>
      <c r="F26" s="210"/>
      <c r="G26" s="206"/>
      <c r="H26" s="212">
        <f>Originál!C110</f>
        <v>0</v>
      </c>
      <c r="I26" s="213"/>
      <c r="J26" s="208"/>
      <c r="K26" s="209"/>
      <c r="L26" s="210"/>
    </row>
    <row r="27" spans="2:12" ht="16.5" customHeight="1" x14ac:dyDescent="0.25">
      <c r="B27" s="201">
        <f>Originál!C40</f>
        <v>0</v>
      </c>
      <c r="C27" s="202"/>
      <c r="D27" s="208"/>
      <c r="E27" s="209"/>
      <c r="F27" s="210"/>
      <c r="G27" s="206"/>
      <c r="H27" s="212">
        <f>Originál!C111</f>
        <v>0</v>
      </c>
      <c r="I27" s="213"/>
      <c r="J27" s="208"/>
      <c r="K27" s="209"/>
      <c r="L27" s="210"/>
    </row>
    <row r="28" spans="2:12" ht="16.5" customHeight="1" x14ac:dyDescent="0.25">
      <c r="B28" s="201">
        <f>Originál!C41</f>
        <v>0</v>
      </c>
      <c r="C28" s="202"/>
      <c r="D28" s="208"/>
      <c r="E28" s="209"/>
      <c r="F28" s="210"/>
      <c r="H28" s="212">
        <f>Originál!C112</f>
        <v>0</v>
      </c>
      <c r="I28" s="213"/>
      <c r="J28" s="208"/>
      <c r="K28" s="209"/>
      <c r="L28" s="210"/>
    </row>
    <row r="29" spans="2:12" ht="16.5" customHeight="1" x14ac:dyDescent="0.25">
      <c r="B29" s="201">
        <f>Originál!C42</f>
        <v>0</v>
      </c>
      <c r="C29" s="202"/>
      <c r="D29" s="208"/>
      <c r="E29" s="209"/>
      <c r="F29" s="210"/>
      <c r="H29" s="212">
        <f>Originál!C113</f>
        <v>0</v>
      </c>
      <c r="I29" s="213"/>
      <c r="J29" s="208"/>
      <c r="K29" s="209"/>
      <c r="L29" s="210"/>
    </row>
    <row r="30" spans="2:12" ht="16.5" customHeight="1" x14ac:dyDescent="0.25">
      <c r="B30" s="201">
        <f>Originál!C43</f>
        <v>0</v>
      </c>
      <c r="C30" s="202"/>
      <c r="D30" s="208"/>
      <c r="E30" s="209"/>
      <c r="F30" s="210"/>
      <c r="H30" s="212">
        <f>Originál!C114</f>
        <v>0</v>
      </c>
      <c r="I30" s="213"/>
      <c r="J30" s="208"/>
      <c r="K30" s="209"/>
      <c r="L30" s="210"/>
    </row>
    <row r="31" spans="2:12" ht="16.5" customHeight="1" x14ac:dyDescent="0.25">
      <c r="B31" s="212">
        <f>Originál!C44</f>
        <v>0</v>
      </c>
      <c r="C31" s="202"/>
      <c r="D31" s="208"/>
      <c r="E31" s="209"/>
      <c r="F31" s="210"/>
      <c r="H31" s="212">
        <f>Originál!C115</f>
        <v>0</v>
      </c>
      <c r="I31" s="213"/>
      <c r="J31" s="208"/>
      <c r="K31" s="209"/>
      <c r="L31" s="210"/>
    </row>
    <row r="32" spans="2:12" ht="16.5" customHeight="1" x14ac:dyDescent="0.25">
      <c r="B32" s="201">
        <f>Originál!C45</f>
        <v>0</v>
      </c>
      <c r="C32" s="202"/>
      <c r="D32" s="208"/>
      <c r="E32" s="209"/>
      <c r="F32" s="210"/>
      <c r="H32" s="212">
        <f>Originál!C116</f>
        <v>0</v>
      </c>
      <c r="I32" s="213"/>
      <c r="J32" s="208"/>
      <c r="K32" s="209"/>
      <c r="L32" s="210"/>
    </row>
    <row r="33" spans="1:12" ht="16.5" customHeight="1" x14ac:dyDescent="0.25">
      <c r="B33" s="201">
        <f>Originál!C46</f>
        <v>0</v>
      </c>
      <c r="C33" s="202"/>
      <c r="D33" s="208"/>
      <c r="E33" s="209"/>
      <c r="F33" s="210"/>
      <c r="H33" s="212">
        <f>Originál!C117</f>
        <v>0</v>
      </c>
      <c r="I33" s="213"/>
      <c r="J33" s="208"/>
      <c r="K33" s="209"/>
      <c r="L33" s="210"/>
    </row>
    <row r="34" spans="1:12" ht="16.5" customHeight="1" x14ac:dyDescent="0.25">
      <c r="B34" s="201">
        <f>Originál!C47</f>
        <v>0</v>
      </c>
      <c r="C34" s="202"/>
      <c r="D34" s="208"/>
      <c r="E34" s="209"/>
      <c r="F34" s="210"/>
      <c r="H34" s="212">
        <f>Originál!C118</f>
        <v>0</v>
      </c>
      <c r="I34" s="213"/>
      <c r="J34" s="208"/>
      <c r="K34" s="209"/>
      <c r="L34" s="210"/>
    </row>
    <row r="35" spans="1:12" ht="16.5" customHeight="1" x14ac:dyDescent="0.25">
      <c r="B35" s="201">
        <f>Originál!C48</f>
        <v>0</v>
      </c>
      <c r="C35" s="202"/>
      <c r="D35" s="208"/>
      <c r="E35" s="209"/>
      <c r="F35" s="210"/>
      <c r="H35" s="212">
        <f>Originál!C119</f>
        <v>0</v>
      </c>
      <c r="I35" s="213"/>
      <c r="J35" s="208"/>
      <c r="K35" s="209"/>
      <c r="L35" s="210"/>
    </row>
    <row r="36" spans="1:12" ht="16.5" customHeight="1" x14ac:dyDescent="0.25">
      <c r="B36" s="201">
        <f>Originál!C49</f>
        <v>0</v>
      </c>
      <c r="C36" s="202"/>
      <c r="D36" s="208"/>
      <c r="E36" s="209"/>
      <c r="F36" s="210"/>
      <c r="H36" s="212">
        <f>Originál!C120</f>
        <v>0</v>
      </c>
      <c r="I36" s="213"/>
      <c r="J36" s="208"/>
      <c r="K36" s="209"/>
      <c r="L36" s="210"/>
    </row>
    <row r="37" spans="1:12" ht="16.5" customHeight="1" x14ac:dyDescent="0.25">
      <c r="A37" s="214"/>
      <c r="B37" s="215" t="s">
        <v>150</v>
      </c>
      <c r="C37" s="216"/>
      <c r="D37" s="208"/>
      <c r="E37" s="209"/>
      <c r="F37" s="210"/>
      <c r="H37" s="212">
        <f>Originál!C121</f>
        <v>0</v>
      </c>
      <c r="I37" s="213"/>
      <c r="J37" s="208"/>
      <c r="K37" s="209"/>
      <c r="L37" s="210"/>
    </row>
    <row r="38" spans="1:12" ht="16.5" customHeight="1" x14ac:dyDescent="0.25">
      <c r="B38" s="212">
        <f>Originál!C61</f>
        <v>0</v>
      </c>
      <c r="C38" s="213"/>
      <c r="D38" s="208"/>
      <c r="E38" s="209"/>
      <c r="F38" s="210"/>
      <c r="H38" s="212">
        <f>Originál!C122</f>
        <v>0</v>
      </c>
      <c r="I38" s="213"/>
      <c r="J38" s="208"/>
      <c r="K38" s="209"/>
      <c r="L38" s="210"/>
    </row>
    <row r="39" spans="1:12" ht="16.5" customHeight="1" x14ac:dyDescent="0.25">
      <c r="B39" s="212">
        <f>Originál!C62</f>
        <v>0</v>
      </c>
      <c r="C39" s="213"/>
      <c r="D39" s="208"/>
      <c r="E39" s="209"/>
      <c r="F39" s="210"/>
      <c r="H39" s="212">
        <f>Originál!C123</f>
        <v>0</v>
      </c>
      <c r="I39" s="213"/>
      <c r="J39" s="208"/>
      <c r="K39" s="209"/>
      <c r="L39" s="210"/>
    </row>
    <row r="40" spans="1:12" ht="16.5" customHeight="1" x14ac:dyDescent="0.25">
      <c r="B40" s="212">
        <f>Originál!C63</f>
        <v>0</v>
      </c>
      <c r="C40" s="213"/>
      <c r="D40" s="208"/>
      <c r="E40" s="209"/>
      <c r="F40" s="210"/>
      <c r="H40" s="212">
        <f>Originál!C124</f>
        <v>0</v>
      </c>
      <c r="I40" s="213"/>
      <c r="J40" s="208"/>
      <c r="K40" s="209"/>
      <c r="L40" s="210"/>
    </row>
    <row r="41" spans="1:12" ht="16.5" customHeight="1" x14ac:dyDescent="0.25">
      <c r="B41" s="212">
        <f>Originál!C64</f>
        <v>0</v>
      </c>
      <c r="C41" s="213"/>
      <c r="D41" s="208"/>
      <c r="E41" s="209"/>
      <c r="F41" s="210"/>
      <c r="H41" s="212">
        <f>Originál!C125</f>
        <v>0</v>
      </c>
      <c r="I41" s="213"/>
      <c r="J41" s="208"/>
      <c r="K41" s="209"/>
      <c r="L41" s="210"/>
    </row>
    <row r="42" spans="1:12" ht="16.5" customHeight="1" x14ac:dyDescent="0.25">
      <c r="B42" s="212">
        <f>Originál!C65</f>
        <v>0</v>
      </c>
      <c r="C42" s="213"/>
      <c r="D42" s="208"/>
      <c r="E42" s="209"/>
      <c r="F42" s="210"/>
      <c r="H42" s="212">
        <f>Originál!C126</f>
        <v>0</v>
      </c>
      <c r="I42" s="213"/>
      <c r="J42" s="208"/>
      <c r="K42" s="209"/>
      <c r="L42" s="210"/>
    </row>
    <row r="43" spans="1:12" ht="16.5" customHeight="1" x14ac:dyDescent="0.25">
      <c r="B43" s="212">
        <f>Originál!C66</f>
        <v>0</v>
      </c>
      <c r="C43" s="213"/>
      <c r="D43" s="208"/>
      <c r="E43" s="209"/>
      <c r="F43" s="210"/>
      <c r="H43" s="212">
        <f>Originál!C127</f>
        <v>0</v>
      </c>
      <c r="I43" s="213"/>
      <c r="J43" s="208"/>
      <c r="K43" s="209"/>
      <c r="L43" s="210"/>
    </row>
    <row r="44" spans="1:12" ht="16.5" customHeight="1" x14ac:dyDescent="0.25">
      <c r="B44" s="212">
        <f>Originál!C67</f>
        <v>0</v>
      </c>
      <c r="C44" s="213"/>
      <c r="D44" s="208"/>
      <c r="E44" s="209"/>
      <c r="F44" s="210"/>
      <c r="G44" s="206"/>
      <c r="H44" s="212">
        <f>Originál!C128</f>
        <v>0</v>
      </c>
      <c r="I44" s="213"/>
      <c r="J44" s="217"/>
      <c r="K44" s="209"/>
      <c r="L44" s="210"/>
    </row>
    <row r="45" spans="1:12" ht="16.5" customHeight="1" x14ac:dyDescent="0.25">
      <c r="B45" s="212">
        <f>Originál!C68</f>
        <v>0</v>
      </c>
      <c r="C45" s="213"/>
      <c r="D45" s="208"/>
      <c r="E45" s="209"/>
      <c r="F45" s="210"/>
      <c r="G45" s="206"/>
      <c r="H45" s="212">
        <f>Originál!C129</f>
        <v>0</v>
      </c>
      <c r="I45" s="213"/>
      <c r="J45" s="208"/>
      <c r="K45" s="209"/>
      <c r="L45" s="210"/>
    </row>
    <row r="46" spans="1:12" ht="16.5" customHeight="1" x14ac:dyDescent="0.25">
      <c r="B46" s="212">
        <f>Originál!C69</f>
        <v>0</v>
      </c>
      <c r="C46" s="213"/>
      <c r="D46" s="208"/>
      <c r="E46" s="209"/>
      <c r="F46" s="210"/>
      <c r="H46" s="212">
        <f>Originál!C130</f>
        <v>0</v>
      </c>
      <c r="I46" s="213"/>
      <c r="J46" s="208"/>
      <c r="K46" s="209"/>
      <c r="L46" s="210"/>
    </row>
    <row r="47" spans="1:12" ht="16.5" customHeight="1" x14ac:dyDescent="0.25">
      <c r="B47" s="212">
        <f>Originál!C70</f>
        <v>0</v>
      </c>
      <c r="C47" s="213"/>
      <c r="D47" s="208"/>
      <c r="E47" s="209"/>
      <c r="F47" s="210"/>
      <c r="H47" s="212">
        <f>Originál!C131</f>
        <v>0</v>
      </c>
      <c r="I47" s="213"/>
      <c r="J47" s="208"/>
      <c r="K47" s="209"/>
      <c r="L47" s="210"/>
    </row>
    <row r="48" spans="1:12" ht="16.5" customHeight="1" x14ac:dyDescent="0.25">
      <c r="B48" s="212">
        <f>Originál!C71</f>
        <v>0</v>
      </c>
      <c r="C48" s="213"/>
      <c r="D48" s="208"/>
      <c r="E48" s="209"/>
      <c r="F48" s="210"/>
      <c r="H48" s="212">
        <f>Originál!C132</f>
        <v>0</v>
      </c>
      <c r="I48" s="213"/>
      <c r="J48" s="208"/>
      <c r="K48" s="209"/>
      <c r="L48" s="210"/>
    </row>
    <row r="49" spans="1:13" ht="16.5" customHeight="1" x14ac:dyDescent="0.25">
      <c r="B49" s="212">
        <f>Originál!C72</f>
        <v>0</v>
      </c>
      <c r="C49" s="213"/>
      <c r="D49" s="208"/>
      <c r="E49" s="209"/>
      <c r="F49" s="210"/>
      <c r="H49" s="212">
        <f>Originál!C133</f>
        <v>0</v>
      </c>
      <c r="I49" s="213"/>
      <c r="J49" s="208"/>
      <c r="K49" s="209"/>
      <c r="L49" s="210"/>
    </row>
    <row r="50" spans="1:13" ht="16.5" customHeight="1" x14ac:dyDescent="0.25">
      <c r="A50" s="218"/>
      <c r="B50" s="212">
        <f>Originál!C73</f>
        <v>0</v>
      </c>
      <c r="C50" s="213"/>
      <c r="D50" s="208"/>
      <c r="E50" s="209"/>
      <c r="F50" s="210"/>
      <c r="H50" s="212">
        <f>Originál!C134</f>
        <v>0</v>
      </c>
      <c r="I50" s="213"/>
      <c r="J50" s="208"/>
      <c r="K50" s="209"/>
      <c r="L50" s="210"/>
    </row>
    <row r="51" spans="1:13" ht="16.5" customHeight="1" x14ac:dyDescent="0.25">
      <c r="A51" s="218"/>
      <c r="B51" s="212">
        <f>Originál!C74</f>
        <v>0</v>
      </c>
      <c r="C51" s="213"/>
      <c r="D51" s="219"/>
      <c r="E51" s="220"/>
      <c r="F51" s="210"/>
      <c r="H51" s="212">
        <f>Originál!C135</f>
        <v>0</v>
      </c>
      <c r="I51" s="213"/>
      <c r="J51" s="208"/>
      <c r="K51" s="209"/>
      <c r="L51" s="221"/>
    </row>
    <row r="52" spans="1:13" ht="16.5" customHeight="1" thickBot="1" x14ac:dyDescent="0.3">
      <c r="A52" s="218"/>
      <c r="B52" s="222">
        <f>Originál!C75</f>
        <v>0</v>
      </c>
      <c r="C52" s="223"/>
      <c r="D52" s="224"/>
      <c r="E52" s="225"/>
      <c r="F52" s="226"/>
      <c r="G52" s="206"/>
      <c r="H52" s="212">
        <f>Originál!C136</f>
        <v>0</v>
      </c>
      <c r="I52" s="227"/>
      <c r="J52" s="224"/>
      <c r="K52" s="225"/>
      <c r="L52" s="228"/>
    </row>
    <row r="53" spans="1:13" ht="16.5" customHeight="1" thickTop="1" x14ac:dyDescent="0.25">
      <c r="B53" s="522" t="s">
        <v>160</v>
      </c>
      <c r="C53" s="522"/>
      <c r="D53" s="522"/>
      <c r="E53" s="522"/>
      <c r="F53" s="522"/>
      <c r="G53" s="522"/>
      <c r="H53" s="522"/>
      <c r="I53" s="522"/>
      <c r="J53" s="522"/>
      <c r="K53" s="522"/>
      <c r="L53" s="522"/>
    </row>
    <row r="54" spans="1:13" ht="16.5" customHeight="1" x14ac:dyDescent="0.25">
      <c r="D54" s="206"/>
      <c r="E54" s="206"/>
      <c r="F54" s="206"/>
      <c r="G54" s="206"/>
      <c r="H54" s="229"/>
      <c r="I54" s="206"/>
      <c r="J54" s="206"/>
      <c r="K54" s="206"/>
      <c r="L54" s="206"/>
      <c r="M54" s="206"/>
    </row>
    <row r="55" spans="1:13" ht="16.5" customHeight="1" x14ac:dyDescent="0.25">
      <c r="B55" s="230"/>
      <c r="C55" s="177"/>
      <c r="D55" s="206"/>
      <c r="E55" s="206"/>
      <c r="F55" s="206"/>
      <c r="G55" s="206"/>
      <c r="H55" s="229"/>
      <c r="I55" s="206"/>
      <c r="J55" s="206"/>
      <c r="K55" s="206"/>
      <c r="L55" s="206"/>
      <c r="M55" s="206"/>
    </row>
    <row r="56" spans="1:13" ht="16.5" customHeight="1" x14ac:dyDescent="0.25">
      <c r="B56" s="229"/>
      <c r="C56" s="206"/>
      <c r="D56" s="206"/>
      <c r="E56" s="206"/>
      <c r="F56" s="206"/>
      <c r="G56" s="206"/>
      <c r="H56" s="229"/>
      <c r="I56" s="206"/>
      <c r="J56" s="206"/>
      <c r="K56" s="206"/>
      <c r="L56" s="206"/>
    </row>
    <row r="57" spans="1:13" ht="16.5" customHeight="1" x14ac:dyDescent="0.25">
      <c r="B57" s="229"/>
      <c r="C57" s="206"/>
      <c r="D57" s="206"/>
      <c r="E57" s="206"/>
      <c r="F57" s="206"/>
      <c r="G57" s="206"/>
      <c r="H57" s="229"/>
      <c r="I57" s="206"/>
      <c r="J57" s="206"/>
      <c r="K57" s="206"/>
      <c r="L57" s="206"/>
    </row>
    <row r="58" spans="1:13" ht="16.5" customHeight="1" x14ac:dyDescent="0.25">
      <c r="B58" s="229"/>
      <c r="C58" s="206"/>
      <c r="D58" s="206"/>
      <c r="E58" s="206"/>
      <c r="F58" s="206"/>
      <c r="G58" s="206"/>
      <c r="H58" s="229"/>
      <c r="I58" s="206"/>
      <c r="J58" s="206"/>
      <c r="K58" s="206"/>
      <c r="L58" s="206"/>
    </row>
    <row r="59" spans="1:13" ht="16.5" customHeight="1" x14ac:dyDescent="0.25">
      <c r="B59" s="229"/>
      <c r="C59" s="206"/>
      <c r="D59" s="206"/>
      <c r="E59" s="206"/>
      <c r="F59" s="206"/>
      <c r="G59" s="206"/>
      <c r="H59" s="229"/>
      <c r="I59" s="206"/>
      <c r="J59" s="206"/>
      <c r="K59" s="206"/>
      <c r="L59" s="206"/>
    </row>
    <row r="60" spans="1:13" ht="16.5" customHeight="1" x14ac:dyDescent="0.25">
      <c r="B60" s="229"/>
      <c r="C60" s="206"/>
      <c r="D60" s="206"/>
      <c r="E60" s="206"/>
      <c r="F60" s="206"/>
      <c r="G60" s="206"/>
      <c r="H60" s="229"/>
      <c r="I60" s="206"/>
      <c r="J60" s="206"/>
      <c r="K60" s="206"/>
      <c r="L60" s="206"/>
    </row>
    <row r="61" spans="1:13" ht="16.5" customHeight="1" x14ac:dyDescent="0.25">
      <c r="B61" s="229"/>
      <c r="C61" s="206"/>
      <c r="D61" s="206"/>
      <c r="E61" s="206"/>
      <c r="F61" s="206"/>
      <c r="G61" s="206"/>
      <c r="H61" s="229"/>
      <c r="I61" s="206"/>
      <c r="J61" s="206"/>
      <c r="K61" s="206"/>
      <c r="L61" s="206"/>
    </row>
    <row r="62" spans="1:13" ht="16.5" customHeight="1" x14ac:dyDescent="0.25">
      <c r="B62" s="229"/>
      <c r="C62" s="206"/>
      <c r="D62" s="206"/>
      <c r="E62" s="206"/>
      <c r="F62" s="206"/>
      <c r="G62" s="206"/>
      <c r="H62" s="229"/>
      <c r="I62" s="206"/>
      <c r="J62" s="206"/>
      <c r="K62" s="206"/>
      <c r="L62" s="206"/>
    </row>
  </sheetData>
  <mergeCells count="2">
    <mergeCell ref="B1:L1"/>
    <mergeCell ref="B53:L53"/>
  </mergeCells>
  <pageMargins left="0" right="1.0208333333333333E-2" top="0" bottom="0" header="0" footer="0"/>
  <pageSetup paperSize="9" scale="97" fitToWidth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73F87-5477-4D6B-B438-8CE990A6FEAA}">
  <sheetPr codeName="wsOriginal1">
    <tabColor rgb="FFFF0000"/>
  </sheetPr>
  <dimension ref="A1:W153"/>
  <sheetViews>
    <sheetView showGridLines="0" showZeros="0" zoomScaleNormal="100" workbookViewId="0">
      <selection activeCell="C130" sqref="C130"/>
    </sheetView>
  </sheetViews>
  <sheetFormatPr defaultColWidth="9.140625" defaultRowHeight="17.100000000000001" customHeight="1" x14ac:dyDescent="0.25"/>
  <cols>
    <col min="1" max="1" width="0.5703125" style="120" customWidth="1"/>
    <col min="2" max="2" width="4.28515625" style="239" customWidth="1"/>
    <col min="3" max="3" width="22.28515625" style="232" customWidth="1"/>
    <col min="4" max="4" width="8.7109375" style="241" customWidth="1"/>
    <col min="5" max="5" width="8.28515625" style="241" customWidth="1"/>
    <col min="6" max="6" width="11.7109375" style="241" customWidth="1"/>
    <col min="7" max="7" width="9.28515625" style="241" customWidth="1"/>
    <col min="8" max="8" width="1.7109375" style="247" customWidth="1"/>
    <col min="9" max="9" width="9.7109375" style="241" customWidth="1"/>
    <col min="10" max="11" width="11.7109375" style="6" customWidth="1"/>
    <col min="12" max="12" width="3" style="315" customWidth="1"/>
    <col min="13" max="13" width="7.28515625" style="120" customWidth="1"/>
    <col min="14" max="14" width="13.85546875" style="120" hidden="1" customWidth="1"/>
    <col min="15" max="15" width="10.7109375" style="338" customWidth="1"/>
    <col min="16" max="16" width="9.7109375" style="345" customWidth="1"/>
    <col min="17" max="17" width="13.7109375" style="123" customWidth="1"/>
    <col min="18" max="18" width="13.7109375" style="412" customWidth="1"/>
    <col min="19" max="19" width="14.42578125" style="412" customWidth="1"/>
    <col min="20" max="20" width="4" style="120" customWidth="1"/>
    <col min="21" max="21" width="9.140625" style="241"/>
    <col min="22" max="22" width="10.28515625" style="120" customWidth="1"/>
    <col min="23" max="23" width="12.7109375" style="120" bestFit="1" customWidth="1"/>
    <col min="24" max="16384" width="9.140625" style="120"/>
  </cols>
  <sheetData>
    <row r="1" spans="1:22" ht="16.350000000000001" customHeight="1" x14ac:dyDescent="0.25">
      <c r="C1" s="440" t="s">
        <v>158</v>
      </c>
      <c r="D1" s="440"/>
      <c r="E1" s="440"/>
      <c r="F1" s="440"/>
      <c r="G1" s="440"/>
      <c r="H1" s="440"/>
      <c r="I1" s="440"/>
      <c r="J1" s="440"/>
      <c r="K1" s="138"/>
      <c r="O1" s="440" t="s">
        <v>10</v>
      </c>
      <c r="P1" s="440"/>
      <c r="Q1" s="440"/>
      <c r="R1" s="440"/>
      <c r="S1" s="138"/>
    </row>
    <row r="2" spans="1:22" ht="16.350000000000001" customHeight="1" x14ac:dyDescent="0.25">
      <c r="B2" s="240"/>
      <c r="C2" s="231"/>
      <c r="G2" s="242" t="s">
        <v>89</v>
      </c>
      <c r="H2" s="449"/>
      <c r="I2" s="449"/>
      <c r="J2" s="449"/>
      <c r="L2" s="316"/>
      <c r="N2" s="39" t="s">
        <v>153</v>
      </c>
      <c r="O2" s="396" t="s">
        <v>89</v>
      </c>
      <c r="P2" s="441">
        <f>I2</f>
        <v>0</v>
      </c>
      <c r="Q2" s="442"/>
    </row>
    <row r="3" spans="1:22" ht="16.350000000000001" customHeight="1" x14ac:dyDescent="0.25">
      <c r="B3" s="240"/>
      <c r="C3" s="231"/>
      <c r="G3" s="243" t="s">
        <v>90</v>
      </c>
      <c r="H3" s="448"/>
      <c r="I3" s="448"/>
      <c r="J3" s="165" t="s">
        <v>149</v>
      </c>
      <c r="L3" s="316"/>
      <c r="N3" s="39" t="s">
        <v>152</v>
      </c>
      <c r="O3" s="397" t="s">
        <v>90</v>
      </c>
      <c r="P3" s="10">
        <f>I3</f>
        <v>0</v>
      </c>
      <c r="Q3" s="12" t="s">
        <v>149</v>
      </c>
    </row>
    <row r="4" spans="1:22" ht="5.0999999999999996" customHeight="1" x14ac:dyDescent="0.25">
      <c r="B4" s="240"/>
      <c r="C4" s="231"/>
      <c r="G4" s="244"/>
      <c r="H4" s="245"/>
      <c r="I4" s="246"/>
      <c r="J4" s="14"/>
      <c r="L4" s="316"/>
      <c r="O4" s="335"/>
      <c r="P4" s="14"/>
      <c r="Q4" s="119"/>
    </row>
    <row r="5" spans="1:22" ht="16.350000000000001" customHeight="1" x14ac:dyDescent="0.25">
      <c r="B5" s="240"/>
      <c r="C5" s="231"/>
      <c r="G5" s="244"/>
      <c r="H5" s="245"/>
      <c r="I5" s="246"/>
      <c r="J5" s="14"/>
      <c r="L5" s="316"/>
      <c r="O5" s="335"/>
      <c r="P5" s="14"/>
      <c r="Q5" s="119"/>
    </row>
    <row r="6" spans="1:22" ht="5.0999999999999996" customHeight="1" x14ac:dyDescent="0.25">
      <c r="B6" s="240"/>
      <c r="C6" s="231"/>
      <c r="G6" s="244"/>
      <c r="H6" s="245"/>
      <c r="I6" s="246"/>
      <c r="J6" s="14"/>
      <c r="L6" s="316"/>
      <c r="O6" s="335"/>
      <c r="P6" s="14"/>
      <c r="Q6" s="119"/>
    </row>
    <row r="7" spans="1:22" ht="16.350000000000001" customHeight="1" x14ac:dyDescent="0.25">
      <c r="B7" s="240"/>
      <c r="C7" s="231"/>
      <c r="G7" s="244"/>
      <c r="H7" s="245"/>
      <c r="I7" s="246"/>
      <c r="J7" s="14"/>
      <c r="L7" s="316"/>
      <c r="O7" s="335"/>
      <c r="P7" s="14"/>
      <c r="Q7" s="119"/>
    </row>
    <row r="8" spans="1:22" ht="5.0999999999999996" customHeight="1" x14ac:dyDescent="0.25">
      <c r="B8" s="240"/>
      <c r="C8" s="231"/>
      <c r="G8" s="244"/>
      <c r="H8" s="245"/>
      <c r="I8" s="246"/>
      <c r="J8" s="14"/>
      <c r="L8" s="316"/>
      <c r="O8" s="335"/>
      <c r="P8" s="14"/>
      <c r="Q8" s="119"/>
    </row>
    <row r="9" spans="1:22" ht="15.95" customHeight="1" x14ac:dyDescent="0.25">
      <c r="B9" s="240"/>
      <c r="C9" s="231"/>
      <c r="G9" s="244"/>
      <c r="H9" s="245"/>
      <c r="I9" s="246"/>
      <c r="J9" s="14"/>
      <c r="L9" s="316"/>
      <c r="O9" s="335"/>
      <c r="P9" s="14"/>
      <c r="Q9" s="119"/>
    </row>
    <row r="10" spans="1:22" ht="3.75" customHeight="1" x14ac:dyDescent="0.25">
      <c r="B10" s="240"/>
      <c r="C10" s="231"/>
      <c r="G10" s="244"/>
      <c r="H10" s="245"/>
      <c r="I10" s="246"/>
      <c r="J10" s="14"/>
      <c r="L10" s="316"/>
      <c r="O10" s="335"/>
      <c r="P10" s="14"/>
      <c r="Q10" s="119"/>
    </row>
    <row r="11" spans="1:22" ht="17.25" customHeight="1" x14ac:dyDescent="0.25">
      <c r="B11" s="240"/>
      <c r="C11" s="231"/>
      <c r="G11" s="244"/>
      <c r="H11" s="245"/>
      <c r="I11" s="246"/>
      <c r="J11" s="14"/>
      <c r="L11" s="316"/>
      <c r="O11" s="335"/>
      <c r="P11" s="14"/>
      <c r="Q11" s="119"/>
    </row>
    <row r="12" spans="1:22" ht="16.5" customHeight="1" x14ac:dyDescent="0.25">
      <c r="B12" s="240"/>
      <c r="C12" s="231"/>
      <c r="G12" s="244"/>
      <c r="H12" s="245"/>
      <c r="I12" s="246"/>
      <c r="J12" s="14"/>
      <c r="L12" s="316"/>
      <c r="O12" s="335"/>
      <c r="P12" s="14"/>
      <c r="Q12" s="119"/>
    </row>
    <row r="13" spans="1:22" ht="16.350000000000001" customHeight="1" thickBot="1" x14ac:dyDescent="0.3">
      <c r="C13" s="232" t="s">
        <v>4</v>
      </c>
      <c r="D13" s="237"/>
      <c r="K13" s="14"/>
      <c r="O13" s="323" t="s">
        <v>4</v>
      </c>
    </row>
    <row r="14" spans="1:22" s="18" customFormat="1" ht="16.350000000000001" customHeight="1" thickTop="1" thickBot="1" x14ac:dyDescent="0.3">
      <c r="A14" s="16"/>
      <c r="B14" s="428" t="s">
        <v>0</v>
      </c>
      <c r="C14" s="434" t="s">
        <v>2</v>
      </c>
      <c r="D14" s="436" t="s">
        <v>1</v>
      </c>
      <c r="E14" s="428" t="s">
        <v>15</v>
      </c>
      <c r="F14" s="443" t="s">
        <v>14</v>
      </c>
      <c r="G14" s="428" t="s">
        <v>88</v>
      </c>
      <c r="H14" s="248"/>
      <c r="I14" s="418" t="s">
        <v>13</v>
      </c>
      <c r="J14" s="428" t="s">
        <v>18</v>
      </c>
      <c r="K14" s="428" t="s">
        <v>19</v>
      </c>
      <c r="L14" s="445" t="s">
        <v>154</v>
      </c>
      <c r="O14" s="446" t="s">
        <v>16</v>
      </c>
      <c r="P14" s="428" t="s">
        <v>17</v>
      </c>
      <c r="Q14" s="432" t="s">
        <v>9</v>
      </c>
      <c r="R14" s="434" t="s">
        <v>11</v>
      </c>
      <c r="S14" s="418" t="s">
        <v>12</v>
      </c>
      <c r="U14" s="414" t="s">
        <v>155</v>
      </c>
      <c r="V14" s="415" t="s">
        <v>156</v>
      </c>
    </row>
    <row r="15" spans="1:22" s="18" customFormat="1" ht="16.350000000000001" customHeight="1" thickTop="1" thickBot="1" x14ac:dyDescent="0.3">
      <c r="A15" s="16"/>
      <c r="B15" s="429"/>
      <c r="C15" s="435"/>
      <c r="D15" s="437"/>
      <c r="E15" s="429"/>
      <c r="F15" s="444"/>
      <c r="G15" s="429"/>
      <c r="H15" s="248"/>
      <c r="I15" s="419"/>
      <c r="J15" s="429"/>
      <c r="K15" s="429"/>
      <c r="L15" s="445"/>
      <c r="O15" s="447"/>
      <c r="P15" s="429"/>
      <c r="Q15" s="433"/>
      <c r="R15" s="435"/>
      <c r="S15" s="419"/>
      <c r="U15" s="414"/>
      <c r="V15" s="415"/>
    </row>
    <row r="16" spans="1:22" ht="16.350000000000001" customHeight="1" thickTop="1" thickBot="1" x14ac:dyDescent="0.3">
      <c r="A16" s="139"/>
      <c r="B16" s="372" t="s">
        <v>20</v>
      </c>
      <c r="C16" s="373" t="s">
        <v>162</v>
      </c>
      <c r="D16" s="359"/>
      <c r="E16" s="391"/>
      <c r="F16" s="250">
        <f t="shared" ref="F16:F51" si="0">D16+E16</f>
        <v>0</v>
      </c>
      <c r="G16" s="399"/>
      <c r="H16" s="249"/>
      <c r="I16" s="405">
        <f t="shared" ref="I16:I51" si="1">D16+E16-G16</f>
        <v>0</v>
      </c>
      <c r="J16" s="24">
        <v>2</v>
      </c>
      <c r="K16" s="368">
        <f>I16*J16</f>
        <v>0</v>
      </c>
      <c r="L16" s="315" t="s">
        <v>138</v>
      </c>
      <c r="O16" s="336">
        <v>1.032</v>
      </c>
      <c r="P16" s="140">
        <f>J16</f>
        <v>2</v>
      </c>
      <c r="Q16" s="27">
        <f>I16*J16</f>
        <v>0</v>
      </c>
      <c r="R16" s="27">
        <f>(P16-O16)*I16</f>
        <v>0</v>
      </c>
      <c r="S16" s="28">
        <f>R16*0.8</f>
        <v>0</v>
      </c>
      <c r="U16" s="290">
        <f>G16</f>
        <v>0</v>
      </c>
      <c r="V16" s="166">
        <f>U16*O16</f>
        <v>0</v>
      </c>
    </row>
    <row r="17" spans="1:22" ht="16.350000000000001" customHeight="1" thickTop="1" thickBot="1" x14ac:dyDescent="0.3">
      <c r="A17" s="139"/>
      <c r="B17" s="383" t="s">
        <v>21</v>
      </c>
      <c r="C17" s="378" t="s">
        <v>163</v>
      </c>
      <c r="D17" s="359"/>
      <c r="E17" s="392"/>
      <c r="F17" s="250">
        <f t="shared" si="0"/>
        <v>0</v>
      </c>
      <c r="G17" s="400"/>
      <c r="H17" s="249"/>
      <c r="I17" s="405">
        <f t="shared" si="1"/>
        <v>0</v>
      </c>
      <c r="J17" s="31">
        <v>2</v>
      </c>
      <c r="K17" s="366">
        <f t="shared" ref="K17:K51" si="2">I17*J17</f>
        <v>0</v>
      </c>
      <c r="L17" s="315" t="s">
        <v>138</v>
      </c>
      <c r="O17" s="336">
        <v>0.49299999999999999</v>
      </c>
      <c r="P17" s="141">
        <f t="shared" ref="P17:P52" si="3">J17</f>
        <v>2</v>
      </c>
      <c r="Q17" s="34">
        <f t="shared" ref="Q17:Q51" si="4">I17*J17</f>
        <v>0</v>
      </c>
      <c r="R17" s="34">
        <f>(P17-O17)*I17</f>
        <v>0</v>
      </c>
      <c r="S17" s="35">
        <f t="shared" ref="S17:S51" si="5">R17*0.8</f>
        <v>0</v>
      </c>
      <c r="U17" s="290">
        <f t="shared" ref="U17:U51" si="6">G17</f>
        <v>0</v>
      </c>
      <c r="V17" s="166">
        <f t="shared" ref="V17:V51" si="7">U17*O17</f>
        <v>0</v>
      </c>
    </row>
    <row r="18" spans="1:22" ht="16.350000000000001" customHeight="1" thickTop="1" thickBot="1" x14ac:dyDescent="0.3">
      <c r="A18" s="139"/>
      <c r="B18" s="383" t="s">
        <v>22</v>
      </c>
      <c r="C18" s="378" t="s">
        <v>164</v>
      </c>
      <c r="D18" s="359"/>
      <c r="E18" s="392"/>
      <c r="F18" s="250">
        <f t="shared" si="0"/>
        <v>0</v>
      </c>
      <c r="G18" s="400"/>
      <c r="H18" s="249"/>
      <c r="I18" s="405">
        <f t="shared" si="1"/>
        <v>0</v>
      </c>
      <c r="J18" s="36">
        <v>2.8</v>
      </c>
      <c r="K18" s="366">
        <f t="shared" si="2"/>
        <v>0</v>
      </c>
      <c r="L18" s="315" t="s">
        <v>138</v>
      </c>
      <c r="O18" s="336">
        <v>1.52</v>
      </c>
      <c r="P18" s="141">
        <f t="shared" si="3"/>
        <v>2.8</v>
      </c>
      <c r="Q18" s="34">
        <f t="shared" si="4"/>
        <v>0</v>
      </c>
      <c r="R18" s="34">
        <f t="shared" ref="R18:R51" si="8">(P18-O18)*I18</f>
        <v>0</v>
      </c>
      <c r="S18" s="35">
        <f t="shared" si="5"/>
        <v>0</v>
      </c>
      <c r="U18" s="290">
        <f t="shared" si="6"/>
        <v>0</v>
      </c>
      <c r="V18" s="166">
        <f t="shared" si="7"/>
        <v>0</v>
      </c>
    </row>
    <row r="19" spans="1:22" ht="16.350000000000001" customHeight="1" thickTop="1" thickBot="1" x14ac:dyDescent="0.3">
      <c r="A19" s="139"/>
      <c r="B19" s="383" t="s">
        <v>23</v>
      </c>
      <c r="C19" s="378"/>
      <c r="D19" s="359"/>
      <c r="E19" s="392"/>
      <c r="F19" s="250">
        <f t="shared" si="0"/>
        <v>0</v>
      </c>
      <c r="G19" s="400"/>
      <c r="H19" s="249"/>
      <c r="I19" s="405">
        <f t="shared" si="1"/>
        <v>0</v>
      </c>
      <c r="J19" s="37"/>
      <c r="K19" s="366">
        <f t="shared" si="2"/>
        <v>0</v>
      </c>
      <c r="O19" s="336"/>
      <c r="P19" s="141">
        <f t="shared" si="3"/>
        <v>0</v>
      </c>
      <c r="Q19" s="34">
        <f t="shared" si="4"/>
        <v>0</v>
      </c>
      <c r="R19" s="34">
        <f t="shared" si="8"/>
        <v>0</v>
      </c>
      <c r="S19" s="35">
        <f t="shared" si="5"/>
        <v>0</v>
      </c>
      <c r="U19" s="290">
        <f t="shared" si="6"/>
        <v>0</v>
      </c>
      <c r="V19" s="166">
        <f t="shared" si="7"/>
        <v>0</v>
      </c>
    </row>
    <row r="20" spans="1:22" ht="16.350000000000001" customHeight="1" thickTop="1" thickBot="1" x14ac:dyDescent="0.3">
      <c r="A20" s="139"/>
      <c r="B20" s="383" t="s">
        <v>24</v>
      </c>
      <c r="C20" s="378" t="s">
        <v>165</v>
      </c>
      <c r="D20" s="359"/>
      <c r="E20" s="392"/>
      <c r="F20" s="251">
        <f t="shared" si="0"/>
        <v>0</v>
      </c>
      <c r="G20" s="400"/>
      <c r="H20" s="249"/>
      <c r="I20" s="405">
        <f t="shared" si="1"/>
        <v>0</v>
      </c>
      <c r="J20" s="31">
        <v>0.8</v>
      </c>
      <c r="K20" s="369">
        <f t="shared" si="2"/>
        <v>0</v>
      </c>
      <c r="L20" s="315" t="s">
        <v>139</v>
      </c>
      <c r="O20" s="336">
        <v>0.41</v>
      </c>
      <c r="P20" s="141">
        <f t="shared" si="3"/>
        <v>0.8</v>
      </c>
      <c r="Q20" s="34">
        <f t="shared" si="4"/>
        <v>0</v>
      </c>
      <c r="R20" s="34">
        <f t="shared" si="8"/>
        <v>0</v>
      </c>
      <c r="S20" s="35">
        <f t="shared" si="5"/>
        <v>0</v>
      </c>
      <c r="U20" s="290">
        <f t="shared" si="6"/>
        <v>0</v>
      </c>
      <c r="V20" s="166">
        <f t="shared" si="7"/>
        <v>0</v>
      </c>
    </row>
    <row r="21" spans="1:22" ht="16.350000000000001" customHeight="1" thickTop="1" thickBot="1" x14ac:dyDescent="0.3">
      <c r="A21" s="139"/>
      <c r="B21" s="383" t="s">
        <v>25</v>
      </c>
      <c r="C21" s="373" t="s">
        <v>166</v>
      </c>
      <c r="D21" s="359"/>
      <c r="E21" s="392"/>
      <c r="F21" s="251">
        <f t="shared" si="0"/>
        <v>0</v>
      </c>
      <c r="G21" s="400"/>
      <c r="H21" s="249"/>
      <c r="I21" s="405">
        <f t="shared" si="1"/>
        <v>0</v>
      </c>
      <c r="J21" s="31">
        <v>0.9</v>
      </c>
      <c r="K21" s="366">
        <f t="shared" si="2"/>
        <v>0</v>
      </c>
      <c r="L21" s="315" t="s">
        <v>139</v>
      </c>
      <c r="O21" s="336">
        <v>0.47</v>
      </c>
      <c r="P21" s="141">
        <f t="shared" si="3"/>
        <v>0.9</v>
      </c>
      <c r="Q21" s="34">
        <f t="shared" si="4"/>
        <v>0</v>
      </c>
      <c r="R21" s="34">
        <f t="shared" si="8"/>
        <v>0</v>
      </c>
      <c r="S21" s="35">
        <f t="shared" si="5"/>
        <v>0</v>
      </c>
      <c r="U21" s="290">
        <f t="shared" si="6"/>
        <v>0</v>
      </c>
      <c r="V21" s="166">
        <f t="shared" si="7"/>
        <v>0</v>
      </c>
    </row>
    <row r="22" spans="1:22" ht="16.350000000000001" customHeight="1" thickTop="1" thickBot="1" x14ac:dyDescent="0.3">
      <c r="A22" s="139"/>
      <c r="B22" s="383" t="s">
        <v>26</v>
      </c>
      <c r="C22" s="378" t="s">
        <v>167</v>
      </c>
      <c r="D22" s="359"/>
      <c r="E22" s="392"/>
      <c r="F22" s="252">
        <f t="shared" si="0"/>
        <v>0</v>
      </c>
      <c r="G22" s="400"/>
      <c r="H22" s="249"/>
      <c r="I22" s="405">
        <f t="shared" si="1"/>
        <v>0</v>
      </c>
      <c r="J22" s="36">
        <v>1.2</v>
      </c>
      <c r="K22" s="366">
        <f t="shared" si="2"/>
        <v>0</v>
      </c>
      <c r="L22" s="315" t="s">
        <v>139</v>
      </c>
      <c r="O22" s="336">
        <v>0.64</v>
      </c>
      <c r="P22" s="141">
        <f t="shared" si="3"/>
        <v>1.2</v>
      </c>
      <c r="Q22" s="34">
        <f t="shared" si="4"/>
        <v>0</v>
      </c>
      <c r="R22" s="34">
        <f t="shared" si="8"/>
        <v>0</v>
      </c>
      <c r="S22" s="35">
        <f t="shared" si="5"/>
        <v>0</v>
      </c>
      <c r="U22" s="290">
        <f t="shared" si="6"/>
        <v>0</v>
      </c>
      <c r="V22" s="166">
        <f t="shared" si="7"/>
        <v>0</v>
      </c>
    </row>
    <row r="23" spans="1:22" ht="16.350000000000001" customHeight="1" thickTop="1" thickBot="1" x14ac:dyDescent="0.3">
      <c r="A23" s="139"/>
      <c r="B23" s="383" t="s">
        <v>27</v>
      </c>
      <c r="C23" s="378" t="s">
        <v>167</v>
      </c>
      <c r="D23" s="359"/>
      <c r="E23" s="392"/>
      <c r="F23" s="250">
        <f t="shared" si="0"/>
        <v>0</v>
      </c>
      <c r="G23" s="400"/>
      <c r="H23" s="249"/>
      <c r="I23" s="405">
        <f t="shared" si="1"/>
        <v>0</v>
      </c>
      <c r="J23" s="31">
        <v>0.9</v>
      </c>
      <c r="K23" s="366">
        <f t="shared" si="2"/>
        <v>0</v>
      </c>
      <c r="L23" s="315" t="s">
        <v>139</v>
      </c>
      <c r="O23" s="336">
        <v>0.49</v>
      </c>
      <c r="P23" s="141">
        <f t="shared" si="3"/>
        <v>0.9</v>
      </c>
      <c r="Q23" s="34">
        <f t="shared" si="4"/>
        <v>0</v>
      </c>
      <c r="R23" s="34">
        <f t="shared" si="8"/>
        <v>0</v>
      </c>
      <c r="S23" s="35">
        <f t="shared" si="5"/>
        <v>0</v>
      </c>
      <c r="U23" s="290">
        <f t="shared" si="6"/>
        <v>0</v>
      </c>
      <c r="V23" s="166">
        <f t="shared" si="7"/>
        <v>0</v>
      </c>
    </row>
    <row r="24" spans="1:22" ht="16.350000000000001" customHeight="1" thickTop="1" thickBot="1" x14ac:dyDescent="0.3">
      <c r="A24" s="139"/>
      <c r="B24" s="383" t="s">
        <v>28</v>
      </c>
      <c r="C24" s="380" t="s">
        <v>168</v>
      </c>
      <c r="D24" s="360"/>
      <c r="E24" s="392"/>
      <c r="F24" s="250">
        <f t="shared" si="0"/>
        <v>0</v>
      </c>
      <c r="G24" s="400"/>
      <c r="H24" s="249"/>
      <c r="I24" s="405">
        <f t="shared" si="1"/>
        <v>0</v>
      </c>
      <c r="J24" s="31">
        <v>1.3</v>
      </c>
      <c r="K24" s="370">
        <f t="shared" si="2"/>
        <v>0</v>
      </c>
      <c r="L24" s="315" t="s">
        <v>139</v>
      </c>
      <c r="O24" s="336">
        <v>0.93</v>
      </c>
      <c r="P24" s="141">
        <f t="shared" si="3"/>
        <v>1.3</v>
      </c>
      <c r="Q24" s="34">
        <f t="shared" si="4"/>
        <v>0</v>
      </c>
      <c r="R24" s="34">
        <f t="shared" si="8"/>
        <v>0</v>
      </c>
      <c r="S24" s="35">
        <f t="shared" si="5"/>
        <v>0</v>
      </c>
      <c r="U24" s="290">
        <f t="shared" si="6"/>
        <v>0</v>
      </c>
      <c r="V24" s="166">
        <f t="shared" si="7"/>
        <v>0</v>
      </c>
    </row>
    <row r="25" spans="1:22" ht="16.350000000000001" customHeight="1" thickTop="1" thickBot="1" x14ac:dyDescent="0.3">
      <c r="A25" s="139"/>
      <c r="B25" s="383" t="s">
        <v>29</v>
      </c>
      <c r="C25" s="378" t="s">
        <v>169</v>
      </c>
      <c r="D25" s="359"/>
      <c r="E25" s="392"/>
      <c r="F25" s="250">
        <f t="shared" si="0"/>
        <v>0</v>
      </c>
      <c r="G25" s="400"/>
      <c r="H25" s="249"/>
      <c r="I25" s="405">
        <f t="shared" si="1"/>
        <v>0</v>
      </c>
      <c r="J25" s="31">
        <v>1</v>
      </c>
      <c r="K25" s="369">
        <f t="shared" si="2"/>
        <v>0</v>
      </c>
      <c r="L25" s="315" t="s">
        <v>139</v>
      </c>
      <c r="O25" s="336">
        <v>0.77</v>
      </c>
      <c r="P25" s="141">
        <f t="shared" si="3"/>
        <v>1</v>
      </c>
      <c r="Q25" s="34">
        <f t="shared" si="4"/>
        <v>0</v>
      </c>
      <c r="R25" s="34">
        <f t="shared" si="8"/>
        <v>0</v>
      </c>
      <c r="S25" s="35">
        <f t="shared" si="5"/>
        <v>0</v>
      </c>
      <c r="U25" s="290">
        <f t="shared" si="6"/>
        <v>0</v>
      </c>
      <c r="V25" s="166">
        <f t="shared" si="7"/>
        <v>0</v>
      </c>
    </row>
    <row r="26" spans="1:22" ht="16.350000000000001" customHeight="1" thickTop="1" thickBot="1" x14ac:dyDescent="0.3">
      <c r="A26" s="139"/>
      <c r="B26" s="383" t="s">
        <v>30</v>
      </c>
      <c r="C26" s="378" t="s">
        <v>170</v>
      </c>
      <c r="D26" s="359"/>
      <c r="E26" s="392"/>
      <c r="F26" s="251">
        <f t="shared" si="0"/>
        <v>0</v>
      </c>
      <c r="G26" s="400"/>
      <c r="H26" s="249"/>
      <c r="I26" s="405">
        <f t="shared" si="1"/>
        <v>0</v>
      </c>
      <c r="J26" s="31">
        <v>0.9</v>
      </c>
      <c r="K26" s="366">
        <f t="shared" si="2"/>
        <v>0</v>
      </c>
      <c r="L26" s="315" t="s">
        <v>139</v>
      </c>
      <c r="O26" s="336">
        <v>0.49</v>
      </c>
      <c r="P26" s="141">
        <f t="shared" si="3"/>
        <v>0.9</v>
      </c>
      <c r="Q26" s="34">
        <f t="shared" si="4"/>
        <v>0</v>
      </c>
      <c r="R26" s="34">
        <f t="shared" si="8"/>
        <v>0</v>
      </c>
      <c r="S26" s="35">
        <f t="shared" si="5"/>
        <v>0</v>
      </c>
      <c r="U26" s="290">
        <f t="shared" si="6"/>
        <v>0</v>
      </c>
      <c r="V26" s="166">
        <f t="shared" si="7"/>
        <v>0</v>
      </c>
    </row>
    <row r="27" spans="1:22" ht="16.350000000000001" customHeight="1" thickTop="1" thickBot="1" x14ac:dyDescent="0.3">
      <c r="A27" s="139"/>
      <c r="B27" s="383" t="s">
        <v>31</v>
      </c>
      <c r="C27" s="373" t="s">
        <v>171</v>
      </c>
      <c r="D27" s="359"/>
      <c r="E27" s="392"/>
      <c r="F27" s="252">
        <f t="shared" si="0"/>
        <v>0</v>
      </c>
      <c r="G27" s="400"/>
      <c r="H27" s="249"/>
      <c r="I27" s="405">
        <f t="shared" si="1"/>
        <v>0</v>
      </c>
      <c r="J27" s="31">
        <v>1</v>
      </c>
      <c r="K27" s="366">
        <f t="shared" si="2"/>
        <v>0</v>
      </c>
      <c r="L27" s="315" t="s">
        <v>139</v>
      </c>
      <c r="O27" s="336">
        <v>0.42</v>
      </c>
      <c r="P27" s="141">
        <f t="shared" si="3"/>
        <v>1</v>
      </c>
      <c r="Q27" s="34">
        <f t="shared" si="4"/>
        <v>0</v>
      </c>
      <c r="R27" s="34">
        <f t="shared" si="8"/>
        <v>0</v>
      </c>
      <c r="S27" s="35">
        <f t="shared" si="5"/>
        <v>0</v>
      </c>
      <c r="U27" s="290">
        <f t="shared" si="6"/>
        <v>0</v>
      </c>
      <c r="V27" s="166">
        <f t="shared" si="7"/>
        <v>0</v>
      </c>
    </row>
    <row r="28" spans="1:22" ht="16.350000000000001" customHeight="1" thickTop="1" thickBot="1" x14ac:dyDescent="0.3">
      <c r="A28" s="139"/>
      <c r="B28" s="383" t="s">
        <v>32</v>
      </c>
      <c r="C28" s="378"/>
      <c r="D28" s="359"/>
      <c r="E28" s="392"/>
      <c r="F28" s="250">
        <f t="shared" si="0"/>
        <v>0</v>
      </c>
      <c r="G28" s="400"/>
      <c r="H28" s="249"/>
      <c r="I28" s="405">
        <f t="shared" si="1"/>
        <v>0</v>
      </c>
      <c r="J28" s="31">
        <v>1.2</v>
      </c>
      <c r="K28" s="366">
        <f t="shared" si="2"/>
        <v>0</v>
      </c>
      <c r="L28" s="315" t="s">
        <v>139</v>
      </c>
      <c r="O28" s="336">
        <v>0.75</v>
      </c>
      <c r="P28" s="141">
        <f t="shared" si="3"/>
        <v>1.2</v>
      </c>
      <c r="Q28" s="34">
        <f t="shared" si="4"/>
        <v>0</v>
      </c>
      <c r="R28" s="34">
        <f t="shared" si="8"/>
        <v>0</v>
      </c>
      <c r="S28" s="35">
        <f t="shared" si="5"/>
        <v>0</v>
      </c>
      <c r="U28" s="290">
        <f t="shared" si="6"/>
        <v>0</v>
      </c>
      <c r="V28" s="166">
        <f t="shared" si="7"/>
        <v>0</v>
      </c>
    </row>
    <row r="29" spans="1:22" ht="16.350000000000001" customHeight="1" thickTop="1" thickBot="1" x14ac:dyDescent="0.3">
      <c r="A29" s="139"/>
      <c r="B29" s="383" t="s">
        <v>33</v>
      </c>
      <c r="C29" s="373"/>
      <c r="D29" s="359"/>
      <c r="E29" s="392"/>
      <c r="F29" s="250">
        <f t="shared" si="0"/>
        <v>0</v>
      </c>
      <c r="G29" s="400"/>
      <c r="H29" s="249"/>
      <c r="I29" s="405">
        <f t="shared" si="1"/>
        <v>0</v>
      </c>
      <c r="J29" s="42"/>
      <c r="K29" s="369">
        <f t="shared" si="2"/>
        <v>0</v>
      </c>
      <c r="O29" s="336"/>
      <c r="P29" s="141">
        <f t="shared" si="3"/>
        <v>0</v>
      </c>
      <c r="Q29" s="34">
        <f t="shared" si="4"/>
        <v>0</v>
      </c>
      <c r="R29" s="34">
        <f t="shared" si="8"/>
        <v>0</v>
      </c>
      <c r="S29" s="35">
        <f t="shared" si="5"/>
        <v>0</v>
      </c>
      <c r="U29" s="290">
        <f t="shared" si="6"/>
        <v>0</v>
      </c>
      <c r="V29" s="166">
        <f t="shared" si="7"/>
        <v>0</v>
      </c>
    </row>
    <row r="30" spans="1:22" ht="16.350000000000001" customHeight="1" thickTop="1" thickBot="1" x14ac:dyDescent="0.3">
      <c r="A30" s="139"/>
      <c r="B30" s="383" t="s">
        <v>34</v>
      </c>
      <c r="C30" s="378"/>
      <c r="D30" s="359"/>
      <c r="E30" s="392"/>
      <c r="F30" s="251">
        <f t="shared" si="0"/>
        <v>0</v>
      </c>
      <c r="G30" s="400"/>
      <c r="H30" s="249"/>
      <c r="I30" s="405">
        <f t="shared" si="1"/>
        <v>0</v>
      </c>
      <c r="J30" s="36">
        <v>3</v>
      </c>
      <c r="K30" s="366">
        <f t="shared" si="2"/>
        <v>0</v>
      </c>
      <c r="L30" s="315" t="s">
        <v>138</v>
      </c>
      <c r="O30" s="336">
        <v>1.29</v>
      </c>
      <c r="P30" s="141">
        <f t="shared" si="3"/>
        <v>3</v>
      </c>
      <c r="Q30" s="34">
        <f t="shared" si="4"/>
        <v>0</v>
      </c>
      <c r="R30" s="34">
        <f t="shared" si="8"/>
        <v>0</v>
      </c>
      <c r="S30" s="35">
        <f t="shared" si="5"/>
        <v>0</v>
      </c>
      <c r="U30" s="290">
        <f t="shared" si="6"/>
        <v>0</v>
      </c>
      <c r="V30" s="166">
        <f t="shared" si="7"/>
        <v>0</v>
      </c>
    </row>
    <row r="31" spans="1:22" ht="16.350000000000001" customHeight="1" thickTop="1" thickBot="1" x14ac:dyDescent="0.3">
      <c r="A31" s="139"/>
      <c r="B31" s="383" t="s">
        <v>35</v>
      </c>
      <c r="C31" s="378"/>
      <c r="D31" s="359"/>
      <c r="E31" s="392"/>
      <c r="F31" s="251">
        <f t="shared" si="0"/>
        <v>0</v>
      </c>
      <c r="G31" s="400"/>
      <c r="H31" s="249"/>
      <c r="I31" s="405">
        <f t="shared" si="1"/>
        <v>0</v>
      </c>
      <c r="J31" s="31">
        <v>3</v>
      </c>
      <c r="K31" s="369">
        <f t="shared" si="2"/>
        <v>0</v>
      </c>
      <c r="L31" s="315" t="s">
        <v>138</v>
      </c>
      <c r="O31" s="336">
        <v>1.29</v>
      </c>
      <c r="P31" s="141">
        <f t="shared" si="3"/>
        <v>3</v>
      </c>
      <c r="Q31" s="34">
        <f t="shared" si="4"/>
        <v>0</v>
      </c>
      <c r="R31" s="34">
        <f t="shared" si="8"/>
        <v>0</v>
      </c>
      <c r="S31" s="35">
        <f t="shared" si="5"/>
        <v>0</v>
      </c>
      <c r="U31" s="290">
        <f t="shared" si="6"/>
        <v>0</v>
      </c>
      <c r="V31" s="166">
        <f t="shared" si="7"/>
        <v>0</v>
      </c>
    </row>
    <row r="32" spans="1:22" ht="16.350000000000001" customHeight="1" thickTop="1" thickBot="1" x14ac:dyDescent="0.3">
      <c r="A32" s="139"/>
      <c r="B32" s="383" t="s">
        <v>36</v>
      </c>
      <c r="C32" s="378"/>
      <c r="D32" s="359"/>
      <c r="E32" s="392"/>
      <c r="F32" s="252">
        <f t="shared" si="0"/>
        <v>0</v>
      </c>
      <c r="G32" s="400"/>
      <c r="H32" s="249"/>
      <c r="I32" s="405">
        <f t="shared" si="1"/>
        <v>0</v>
      </c>
      <c r="J32" s="31"/>
      <c r="K32" s="366">
        <f t="shared" si="2"/>
        <v>0</v>
      </c>
      <c r="O32" s="336"/>
      <c r="P32" s="141">
        <f t="shared" si="3"/>
        <v>0</v>
      </c>
      <c r="Q32" s="34">
        <f t="shared" si="4"/>
        <v>0</v>
      </c>
      <c r="R32" s="34">
        <f t="shared" si="8"/>
        <v>0</v>
      </c>
      <c r="S32" s="35">
        <f t="shared" si="5"/>
        <v>0</v>
      </c>
      <c r="U32" s="290">
        <f t="shared" si="6"/>
        <v>0</v>
      </c>
      <c r="V32" s="166">
        <f t="shared" si="7"/>
        <v>0</v>
      </c>
    </row>
    <row r="33" spans="1:22" ht="16.350000000000001" customHeight="1" thickTop="1" thickBot="1" x14ac:dyDescent="0.3">
      <c r="A33" s="139"/>
      <c r="B33" s="383" t="s">
        <v>37</v>
      </c>
      <c r="C33" s="378"/>
      <c r="D33" s="359"/>
      <c r="E33" s="392"/>
      <c r="F33" s="250">
        <f t="shared" si="0"/>
        <v>0</v>
      </c>
      <c r="G33" s="400"/>
      <c r="H33" s="249"/>
      <c r="I33" s="405">
        <f t="shared" si="1"/>
        <v>0</v>
      </c>
      <c r="J33" s="31">
        <v>12</v>
      </c>
      <c r="K33" s="366">
        <f t="shared" si="2"/>
        <v>0</v>
      </c>
      <c r="L33" s="315" t="s">
        <v>138</v>
      </c>
      <c r="O33" s="336">
        <v>6.35</v>
      </c>
      <c r="P33" s="141">
        <f t="shared" si="3"/>
        <v>12</v>
      </c>
      <c r="Q33" s="34">
        <f t="shared" si="4"/>
        <v>0</v>
      </c>
      <c r="R33" s="34">
        <f t="shared" si="8"/>
        <v>0</v>
      </c>
      <c r="S33" s="35">
        <f t="shared" si="5"/>
        <v>0</v>
      </c>
      <c r="U33" s="290">
        <f t="shared" si="6"/>
        <v>0</v>
      </c>
      <c r="V33" s="166">
        <f t="shared" si="7"/>
        <v>0</v>
      </c>
    </row>
    <row r="34" spans="1:22" ht="16.350000000000001" customHeight="1" thickTop="1" thickBot="1" x14ac:dyDescent="0.3">
      <c r="A34" s="139"/>
      <c r="B34" s="383" t="s">
        <v>38</v>
      </c>
      <c r="C34" s="378"/>
      <c r="D34" s="359"/>
      <c r="E34" s="392"/>
      <c r="F34" s="250">
        <f t="shared" si="0"/>
        <v>0</v>
      </c>
      <c r="G34" s="400"/>
      <c r="H34" s="249"/>
      <c r="I34" s="405">
        <f t="shared" si="1"/>
        <v>0</v>
      </c>
      <c r="J34" s="31">
        <v>12</v>
      </c>
      <c r="K34" s="366">
        <f t="shared" si="2"/>
        <v>0</v>
      </c>
      <c r="L34" s="315" t="s">
        <v>138</v>
      </c>
      <c r="O34" s="336">
        <v>6.35</v>
      </c>
      <c r="P34" s="141">
        <f t="shared" si="3"/>
        <v>12</v>
      </c>
      <c r="Q34" s="34">
        <f t="shared" si="4"/>
        <v>0</v>
      </c>
      <c r="R34" s="34">
        <f t="shared" si="8"/>
        <v>0</v>
      </c>
      <c r="S34" s="35">
        <f t="shared" si="5"/>
        <v>0</v>
      </c>
      <c r="U34" s="290">
        <f t="shared" si="6"/>
        <v>0</v>
      </c>
      <c r="V34" s="166">
        <f t="shared" si="7"/>
        <v>0</v>
      </c>
    </row>
    <row r="35" spans="1:22" ht="16.350000000000001" customHeight="1" thickTop="1" thickBot="1" x14ac:dyDescent="0.3">
      <c r="A35" s="139"/>
      <c r="B35" s="383" t="s">
        <v>39</v>
      </c>
      <c r="C35" s="378"/>
      <c r="D35" s="359"/>
      <c r="E35" s="392"/>
      <c r="F35" s="250">
        <f t="shared" si="0"/>
        <v>0</v>
      </c>
      <c r="G35" s="400"/>
      <c r="H35" s="249"/>
      <c r="I35" s="405">
        <f t="shared" si="1"/>
        <v>0</v>
      </c>
      <c r="J35" s="31">
        <v>14</v>
      </c>
      <c r="K35" s="366">
        <f t="shared" si="2"/>
        <v>0</v>
      </c>
      <c r="L35" s="315" t="s">
        <v>138</v>
      </c>
      <c r="O35" s="336">
        <v>5.83</v>
      </c>
      <c r="P35" s="141">
        <f t="shared" si="3"/>
        <v>14</v>
      </c>
      <c r="Q35" s="34">
        <f t="shared" si="4"/>
        <v>0</v>
      </c>
      <c r="R35" s="34">
        <f t="shared" si="8"/>
        <v>0</v>
      </c>
      <c r="S35" s="35">
        <f t="shared" si="5"/>
        <v>0</v>
      </c>
      <c r="U35" s="290">
        <f t="shared" si="6"/>
        <v>0</v>
      </c>
      <c r="V35" s="166">
        <f t="shared" si="7"/>
        <v>0</v>
      </c>
    </row>
    <row r="36" spans="1:22" ht="16.350000000000001" customHeight="1" thickTop="1" thickBot="1" x14ac:dyDescent="0.3">
      <c r="A36" s="139"/>
      <c r="B36" s="383" t="s">
        <v>40</v>
      </c>
      <c r="C36" s="378"/>
      <c r="D36" s="359"/>
      <c r="E36" s="392"/>
      <c r="F36" s="250">
        <f t="shared" si="0"/>
        <v>0</v>
      </c>
      <c r="G36" s="400"/>
      <c r="H36" s="249"/>
      <c r="I36" s="405">
        <f t="shared" si="1"/>
        <v>0</v>
      </c>
      <c r="J36" s="31">
        <v>12</v>
      </c>
      <c r="K36" s="366">
        <f t="shared" si="2"/>
        <v>0</v>
      </c>
      <c r="L36" s="315" t="s">
        <v>138</v>
      </c>
      <c r="O36" s="336">
        <v>5.78</v>
      </c>
      <c r="P36" s="141">
        <f t="shared" si="3"/>
        <v>12</v>
      </c>
      <c r="Q36" s="34">
        <f t="shared" si="4"/>
        <v>0</v>
      </c>
      <c r="R36" s="34">
        <f t="shared" si="8"/>
        <v>0</v>
      </c>
      <c r="S36" s="35">
        <f t="shared" si="5"/>
        <v>0</v>
      </c>
      <c r="U36" s="290">
        <f t="shared" si="6"/>
        <v>0</v>
      </c>
      <c r="V36" s="166">
        <f t="shared" si="7"/>
        <v>0</v>
      </c>
    </row>
    <row r="37" spans="1:22" ht="16.350000000000001" customHeight="1" thickTop="1" thickBot="1" x14ac:dyDescent="0.3">
      <c r="A37" s="139"/>
      <c r="B37" s="383" t="s">
        <v>41</v>
      </c>
      <c r="C37" s="373"/>
      <c r="D37" s="359"/>
      <c r="E37" s="392"/>
      <c r="F37" s="253">
        <f t="shared" si="0"/>
        <v>0</v>
      </c>
      <c r="G37" s="400"/>
      <c r="H37" s="249"/>
      <c r="I37" s="405">
        <f t="shared" si="1"/>
        <v>0</v>
      </c>
      <c r="J37" s="31">
        <v>14</v>
      </c>
      <c r="K37" s="366">
        <f t="shared" si="2"/>
        <v>0</v>
      </c>
      <c r="L37" s="315" t="s">
        <v>138</v>
      </c>
      <c r="O37" s="336">
        <v>7.1</v>
      </c>
      <c r="P37" s="141">
        <f t="shared" si="3"/>
        <v>14</v>
      </c>
      <c r="Q37" s="34">
        <f t="shared" si="4"/>
        <v>0</v>
      </c>
      <c r="R37" s="34">
        <f t="shared" si="8"/>
        <v>0</v>
      </c>
      <c r="S37" s="35">
        <f t="shared" si="5"/>
        <v>0</v>
      </c>
      <c r="U37" s="290">
        <f t="shared" si="6"/>
        <v>0</v>
      </c>
      <c r="V37" s="166">
        <f t="shared" si="7"/>
        <v>0</v>
      </c>
    </row>
    <row r="38" spans="1:22" ht="16.350000000000001" customHeight="1" thickTop="1" thickBot="1" x14ac:dyDescent="0.3">
      <c r="A38" s="139"/>
      <c r="B38" s="383" t="s">
        <v>42</v>
      </c>
      <c r="C38" s="373"/>
      <c r="D38" s="359"/>
      <c r="E38" s="392"/>
      <c r="F38" s="253">
        <f t="shared" si="0"/>
        <v>0</v>
      </c>
      <c r="G38" s="400"/>
      <c r="H38" s="254"/>
      <c r="I38" s="405">
        <f t="shared" si="1"/>
        <v>0</v>
      </c>
      <c r="J38" s="31">
        <v>14</v>
      </c>
      <c r="K38" s="369">
        <f t="shared" si="2"/>
        <v>0</v>
      </c>
      <c r="L38" s="315" t="s">
        <v>138</v>
      </c>
      <c r="O38" s="336">
        <v>5.74</v>
      </c>
      <c r="P38" s="141">
        <f t="shared" si="3"/>
        <v>14</v>
      </c>
      <c r="Q38" s="34">
        <f t="shared" si="4"/>
        <v>0</v>
      </c>
      <c r="R38" s="34">
        <f t="shared" si="8"/>
        <v>0</v>
      </c>
      <c r="S38" s="35">
        <f t="shared" si="5"/>
        <v>0</v>
      </c>
      <c r="U38" s="290">
        <f t="shared" si="6"/>
        <v>0</v>
      </c>
      <c r="V38" s="166">
        <f t="shared" si="7"/>
        <v>0</v>
      </c>
    </row>
    <row r="39" spans="1:22" ht="16.350000000000001" customHeight="1" thickTop="1" thickBot="1" x14ac:dyDescent="0.3">
      <c r="A39" s="139"/>
      <c r="B39" s="383" t="s">
        <v>43</v>
      </c>
      <c r="C39" s="373"/>
      <c r="D39" s="359"/>
      <c r="E39" s="392"/>
      <c r="F39" s="253">
        <f t="shared" si="0"/>
        <v>0</v>
      </c>
      <c r="G39" s="400"/>
      <c r="H39" s="249"/>
      <c r="I39" s="406">
        <f t="shared" si="1"/>
        <v>0</v>
      </c>
      <c r="J39" s="36">
        <v>12</v>
      </c>
      <c r="K39" s="366">
        <f t="shared" si="2"/>
        <v>0</v>
      </c>
      <c r="L39" s="315" t="s">
        <v>138</v>
      </c>
      <c r="O39" s="336">
        <v>6.17</v>
      </c>
      <c r="P39" s="141">
        <f t="shared" si="3"/>
        <v>12</v>
      </c>
      <c r="Q39" s="34">
        <f t="shared" si="4"/>
        <v>0</v>
      </c>
      <c r="R39" s="34">
        <f t="shared" si="8"/>
        <v>0</v>
      </c>
      <c r="S39" s="35">
        <f t="shared" si="5"/>
        <v>0</v>
      </c>
      <c r="U39" s="290">
        <f t="shared" si="6"/>
        <v>0</v>
      </c>
      <c r="V39" s="166">
        <f t="shared" si="7"/>
        <v>0</v>
      </c>
    </row>
    <row r="40" spans="1:22" ht="16.350000000000001" customHeight="1" thickTop="1" thickBot="1" x14ac:dyDescent="0.3">
      <c r="A40" s="139"/>
      <c r="B40" s="383" t="s">
        <v>44</v>
      </c>
      <c r="C40" s="373"/>
      <c r="D40" s="359"/>
      <c r="E40" s="392"/>
      <c r="F40" s="255">
        <f t="shared" si="0"/>
        <v>0</v>
      </c>
      <c r="G40" s="400"/>
      <c r="H40" s="249"/>
      <c r="I40" s="405">
        <f t="shared" si="1"/>
        <v>0</v>
      </c>
      <c r="J40" s="31">
        <v>12</v>
      </c>
      <c r="K40" s="369">
        <f t="shared" si="2"/>
        <v>0</v>
      </c>
      <c r="L40" s="315" t="s">
        <v>138</v>
      </c>
      <c r="O40" s="336">
        <v>4.92</v>
      </c>
      <c r="P40" s="141">
        <f t="shared" si="3"/>
        <v>12</v>
      </c>
      <c r="Q40" s="34">
        <f t="shared" si="4"/>
        <v>0</v>
      </c>
      <c r="R40" s="34">
        <f t="shared" si="8"/>
        <v>0</v>
      </c>
      <c r="S40" s="35">
        <f t="shared" si="5"/>
        <v>0</v>
      </c>
      <c r="U40" s="290">
        <f t="shared" si="6"/>
        <v>0</v>
      </c>
      <c r="V40" s="166">
        <f t="shared" si="7"/>
        <v>0</v>
      </c>
    </row>
    <row r="41" spans="1:22" ht="16.350000000000001" customHeight="1" thickTop="1" thickBot="1" x14ac:dyDescent="0.3">
      <c r="A41" s="139"/>
      <c r="B41" s="383" t="s">
        <v>45</v>
      </c>
      <c r="C41" s="373"/>
      <c r="D41" s="359"/>
      <c r="E41" s="392"/>
      <c r="F41" s="253">
        <f t="shared" si="0"/>
        <v>0</v>
      </c>
      <c r="G41" s="400"/>
      <c r="H41" s="249"/>
      <c r="I41" s="405">
        <f t="shared" si="1"/>
        <v>0</v>
      </c>
      <c r="J41" s="31">
        <v>14</v>
      </c>
      <c r="K41" s="366">
        <f t="shared" si="2"/>
        <v>0</v>
      </c>
      <c r="L41" s="315" t="s">
        <v>138</v>
      </c>
      <c r="O41" s="336">
        <v>4.38</v>
      </c>
      <c r="P41" s="141">
        <f t="shared" si="3"/>
        <v>14</v>
      </c>
      <c r="Q41" s="34">
        <f t="shared" si="4"/>
        <v>0</v>
      </c>
      <c r="R41" s="34">
        <f t="shared" si="8"/>
        <v>0</v>
      </c>
      <c r="S41" s="35">
        <f t="shared" si="5"/>
        <v>0</v>
      </c>
      <c r="U41" s="290">
        <f t="shared" si="6"/>
        <v>0</v>
      </c>
      <c r="V41" s="166">
        <f t="shared" si="7"/>
        <v>0</v>
      </c>
    </row>
    <row r="42" spans="1:22" ht="16.350000000000001" customHeight="1" thickTop="1" thickBot="1" x14ac:dyDescent="0.3">
      <c r="A42" s="139"/>
      <c r="B42" s="383" t="s">
        <v>46</v>
      </c>
      <c r="C42" s="373"/>
      <c r="D42" s="359"/>
      <c r="E42" s="392"/>
      <c r="F42" s="253">
        <f t="shared" si="0"/>
        <v>0</v>
      </c>
      <c r="G42" s="400"/>
      <c r="H42" s="249"/>
      <c r="I42" s="405">
        <f t="shared" si="1"/>
        <v>0</v>
      </c>
      <c r="J42" s="36">
        <v>20</v>
      </c>
      <c r="K42" s="366">
        <f t="shared" si="2"/>
        <v>0</v>
      </c>
      <c r="L42" s="315" t="s">
        <v>138</v>
      </c>
      <c r="O42" s="336">
        <v>10.8</v>
      </c>
      <c r="P42" s="141">
        <f t="shared" si="3"/>
        <v>20</v>
      </c>
      <c r="Q42" s="34">
        <f t="shared" si="4"/>
        <v>0</v>
      </c>
      <c r="R42" s="34">
        <f t="shared" si="8"/>
        <v>0</v>
      </c>
      <c r="S42" s="35">
        <f t="shared" si="5"/>
        <v>0</v>
      </c>
      <c r="U42" s="290">
        <f t="shared" si="6"/>
        <v>0</v>
      </c>
      <c r="V42" s="166">
        <f t="shared" si="7"/>
        <v>0</v>
      </c>
    </row>
    <row r="43" spans="1:22" ht="16.350000000000001" customHeight="1" thickTop="1" thickBot="1" x14ac:dyDescent="0.3">
      <c r="A43" s="139"/>
      <c r="B43" s="383" t="s">
        <v>47</v>
      </c>
      <c r="C43" s="373"/>
      <c r="D43" s="359"/>
      <c r="E43" s="392"/>
      <c r="F43" s="253">
        <f t="shared" si="0"/>
        <v>0</v>
      </c>
      <c r="G43" s="400"/>
      <c r="H43" s="249"/>
      <c r="I43" s="406">
        <f t="shared" si="1"/>
        <v>0</v>
      </c>
      <c r="J43" s="31">
        <v>20</v>
      </c>
      <c r="K43" s="370">
        <f t="shared" si="2"/>
        <v>0</v>
      </c>
      <c r="L43" s="315" t="s">
        <v>138</v>
      </c>
      <c r="O43" s="336">
        <v>9.69</v>
      </c>
      <c r="P43" s="141">
        <f t="shared" si="3"/>
        <v>20</v>
      </c>
      <c r="Q43" s="34">
        <f t="shared" si="4"/>
        <v>0</v>
      </c>
      <c r="R43" s="34">
        <f t="shared" si="8"/>
        <v>0</v>
      </c>
      <c r="S43" s="35">
        <f t="shared" si="5"/>
        <v>0</v>
      </c>
      <c r="U43" s="290">
        <f t="shared" si="6"/>
        <v>0</v>
      </c>
      <c r="V43" s="166">
        <f t="shared" si="7"/>
        <v>0</v>
      </c>
    </row>
    <row r="44" spans="1:22" ht="16.350000000000001" customHeight="1" thickTop="1" thickBot="1" x14ac:dyDescent="0.3">
      <c r="A44" s="139"/>
      <c r="B44" s="383" t="s">
        <v>48</v>
      </c>
      <c r="C44" s="373"/>
      <c r="D44" s="359"/>
      <c r="E44" s="392"/>
      <c r="F44" s="255">
        <f t="shared" si="0"/>
        <v>0</v>
      </c>
      <c r="G44" s="400"/>
      <c r="H44" s="249"/>
      <c r="I44" s="405">
        <f t="shared" si="1"/>
        <v>0</v>
      </c>
      <c r="J44" s="31">
        <v>14</v>
      </c>
      <c r="K44" s="369">
        <f t="shared" si="2"/>
        <v>0</v>
      </c>
      <c r="L44" s="315" t="s">
        <v>138</v>
      </c>
      <c r="O44" s="336">
        <v>7.15</v>
      </c>
      <c r="P44" s="141">
        <f t="shared" si="3"/>
        <v>14</v>
      </c>
      <c r="Q44" s="34">
        <f t="shared" si="4"/>
        <v>0</v>
      </c>
      <c r="R44" s="34">
        <f t="shared" si="8"/>
        <v>0</v>
      </c>
      <c r="S44" s="35">
        <f t="shared" si="5"/>
        <v>0</v>
      </c>
      <c r="U44" s="290">
        <f t="shared" si="6"/>
        <v>0</v>
      </c>
      <c r="V44" s="166">
        <f t="shared" si="7"/>
        <v>0</v>
      </c>
    </row>
    <row r="45" spans="1:22" ht="16.350000000000001" customHeight="1" thickTop="1" thickBot="1" x14ac:dyDescent="0.3">
      <c r="A45" s="139"/>
      <c r="B45" s="383" t="s">
        <v>49</v>
      </c>
      <c r="C45" s="373"/>
      <c r="D45" s="359"/>
      <c r="E45" s="392"/>
      <c r="F45" s="253">
        <f t="shared" si="0"/>
        <v>0</v>
      </c>
      <c r="G45" s="400"/>
      <c r="H45" s="249"/>
      <c r="I45" s="405">
        <f t="shared" si="1"/>
        <v>0</v>
      </c>
      <c r="J45" s="36">
        <v>24</v>
      </c>
      <c r="K45" s="366">
        <f t="shared" si="2"/>
        <v>0</v>
      </c>
      <c r="L45" s="315" t="s">
        <v>138</v>
      </c>
      <c r="O45" s="336">
        <v>16.91</v>
      </c>
      <c r="P45" s="141">
        <f t="shared" si="3"/>
        <v>24</v>
      </c>
      <c r="Q45" s="34">
        <f t="shared" si="4"/>
        <v>0</v>
      </c>
      <c r="R45" s="34">
        <f t="shared" si="8"/>
        <v>0</v>
      </c>
      <c r="S45" s="35">
        <f t="shared" si="5"/>
        <v>0</v>
      </c>
      <c r="U45" s="290">
        <f t="shared" si="6"/>
        <v>0</v>
      </c>
      <c r="V45" s="166">
        <f t="shared" si="7"/>
        <v>0</v>
      </c>
    </row>
    <row r="46" spans="1:22" ht="16.350000000000001" customHeight="1" thickTop="1" thickBot="1" x14ac:dyDescent="0.3">
      <c r="A46" s="139"/>
      <c r="B46" s="383" t="s">
        <v>50</v>
      </c>
      <c r="C46" s="373"/>
      <c r="D46" s="359"/>
      <c r="E46" s="392"/>
      <c r="F46" s="253">
        <f t="shared" si="0"/>
        <v>0</v>
      </c>
      <c r="G46" s="400"/>
      <c r="H46" s="249"/>
      <c r="I46" s="406">
        <f t="shared" si="1"/>
        <v>0</v>
      </c>
      <c r="J46" s="31">
        <v>20</v>
      </c>
      <c r="K46" s="371">
        <f t="shared" si="2"/>
        <v>0</v>
      </c>
      <c r="L46" s="315" t="s">
        <v>138</v>
      </c>
      <c r="O46" s="336">
        <v>5.9980000000000002</v>
      </c>
      <c r="P46" s="141">
        <f t="shared" si="3"/>
        <v>20</v>
      </c>
      <c r="Q46" s="34">
        <f t="shared" si="4"/>
        <v>0</v>
      </c>
      <c r="R46" s="34">
        <f t="shared" si="8"/>
        <v>0</v>
      </c>
      <c r="S46" s="35">
        <f t="shared" si="5"/>
        <v>0</v>
      </c>
      <c r="U46" s="290">
        <f t="shared" si="6"/>
        <v>0</v>
      </c>
      <c r="V46" s="166">
        <f t="shared" si="7"/>
        <v>0</v>
      </c>
    </row>
    <row r="47" spans="1:22" ht="16.350000000000001" customHeight="1" thickTop="1" thickBot="1" x14ac:dyDescent="0.3">
      <c r="A47" s="139"/>
      <c r="B47" s="383" t="s">
        <v>51</v>
      </c>
      <c r="C47" s="373"/>
      <c r="D47" s="359"/>
      <c r="E47" s="392"/>
      <c r="F47" s="255">
        <f t="shared" si="0"/>
        <v>0</v>
      </c>
      <c r="G47" s="400"/>
      <c r="H47" s="249"/>
      <c r="I47" s="405">
        <f t="shared" si="1"/>
        <v>0</v>
      </c>
      <c r="J47" s="31">
        <v>20</v>
      </c>
      <c r="K47" s="366">
        <f t="shared" si="2"/>
        <v>0</v>
      </c>
      <c r="L47" s="315" t="s">
        <v>138</v>
      </c>
      <c r="O47" s="336">
        <v>9.69</v>
      </c>
      <c r="P47" s="141">
        <f t="shared" si="3"/>
        <v>20</v>
      </c>
      <c r="Q47" s="34">
        <f t="shared" si="4"/>
        <v>0</v>
      </c>
      <c r="R47" s="34">
        <f t="shared" si="8"/>
        <v>0</v>
      </c>
      <c r="S47" s="35">
        <f t="shared" si="5"/>
        <v>0</v>
      </c>
      <c r="U47" s="290">
        <f t="shared" si="6"/>
        <v>0</v>
      </c>
      <c r="V47" s="166">
        <f t="shared" si="7"/>
        <v>0</v>
      </c>
    </row>
    <row r="48" spans="1:22" ht="16.350000000000001" customHeight="1" thickTop="1" thickBot="1" x14ac:dyDescent="0.3">
      <c r="A48" s="139"/>
      <c r="B48" s="383" t="s">
        <v>52</v>
      </c>
      <c r="C48" s="373"/>
      <c r="D48" s="359"/>
      <c r="E48" s="392"/>
      <c r="F48" s="256">
        <f t="shared" si="0"/>
        <v>0</v>
      </c>
      <c r="G48" s="400"/>
      <c r="H48" s="249"/>
      <c r="I48" s="405">
        <f t="shared" si="1"/>
        <v>0</v>
      </c>
      <c r="J48" s="36">
        <v>12</v>
      </c>
      <c r="K48" s="366">
        <f t="shared" si="2"/>
        <v>0</v>
      </c>
      <c r="L48" s="315" t="s">
        <v>138</v>
      </c>
      <c r="O48" s="336">
        <v>5.08</v>
      </c>
      <c r="P48" s="141">
        <f t="shared" si="3"/>
        <v>12</v>
      </c>
      <c r="Q48" s="34">
        <f t="shared" si="4"/>
        <v>0</v>
      </c>
      <c r="R48" s="34">
        <f t="shared" si="8"/>
        <v>0</v>
      </c>
      <c r="S48" s="35">
        <f t="shared" si="5"/>
        <v>0</v>
      </c>
      <c r="U48" s="290">
        <f t="shared" si="6"/>
        <v>0</v>
      </c>
      <c r="V48" s="166">
        <f t="shared" si="7"/>
        <v>0</v>
      </c>
    </row>
    <row r="49" spans="1:22" ht="16.350000000000001" customHeight="1" thickTop="1" thickBot="1" x14ac:dyDescent="0.3">
      <c r="A49" s="139"/>
      <c r="B49" s="383" t="s">
        <v>53</v>
      </c>
      <c r="C49" s="373"/>
      <c r="D49" s="359"/>
      <c r="E49" s="392"/>
      <c r="F49" s="253">
        <f t="shared" si="0"/>
        <v>0</v>
      </c>
      <c r="G49" s="400"/>
      <c r="H49" s="249"/>
      <c r="I49" s="406">
        <f t="shared" si="1"/>
        <v>0</v>
      </c>
      <c r="J49" s="31">
        <v>18</v>
      </c>
      <c r="K49" s="366">
        <f t="shared" si="2"/>
        <v>0</v>
      </c>
      <c r="L49" s="315" t="s">
        <v>138</v>
      </c>
      <c r="O49" s="336">
        <v>4.9000000000000004</v>
      </c>
      <c r="P49" s="141">
        <f t="shared" si="3"/>
        <v>18</v>
      </c>
      <c r="Q49" s="34">
        <f t="shared" si="4"/>
        <v>0</v>
      </c>
      <c r="R49" s="34">
        <f t="shared" si="8"/>
        <v>0</v>
      </c>
      <c r="S49" s="35">
        <f t="shared" si="5"/>
        <v>0</v>
      </c>
      <c r="U49" s="290">
        <f t="shared" si="6"/>
        <v>0</v>
      </c>
      <c r="V49" s="166">
        <f t="shared" si="7"/>
        <v>0</v>
      </c>
    </row>
    <row r="50" spans="1:22" ht="16.350000000000001" customHeight="1" thickTop="1" thickBot="1" x14ac:dyDescent="0.3">
      <c r="A50" s="139"/>
      <c r="B50" s="383" t="s">
        <v>54</v>
      </c>
      <c r="C50" s="373"/>
      <c r="D50" s="359"/>
      <c r="E50" s="392"/>
      <c r="F50" s="257">
        <f t="shared" si="0"/>
        <v>0</v>
      </c>
      <c r="G50" s="400"/>
      <c r="H50" s="249"/>
      <c r="I50" s="407">
        <f t="shared" si="1"/>
        <v>0</v>
      </c>
      <c r="J50" s="31">
        <v>24</v>
      </c>
      <c r="K50" s="366">
        <f t="shared" si="2"/>
        <v>0</v>
      </c>
      <c r="L50" s="315" t="s">
        <v>138</v>
      </c>
      <c r="O50" s="336">
        <v>11.45</v>
      </c>
      <c r="P50" s="141">
        <f t="shared" si="3"/>
        <v>24</v>
      </c>
      <c r="Q50" s="34">
        <f t="shared" si="4"/>
        <v>0</v>
      </c>
      <c r="R50" s="34">
        <f t="shared" si="8"/>
        <v>0</v>
      </c>
      <c r="S50" s="35">
        <f t="shared" si="5"/>
        <v>0</v>
      </c>
      <c r="U50" s="290">
        <f t="shared" si="6"/>
        <v>0</v>
      </c>
      <c r="V50" s="166">
        <f t="shared" si="7"/>
        <v>0</v>
      </c>
    </row>
    <row r="51" spans="1:22" ht="16.350000000000001" customHeight="1" thickTop="1" thickBot="1" x14ac:dyDescent="0.3">
      <c r="A51" s="139"/>
      <c r="B51" s="384" t="s">
        <v>55</v>
      </c>
      <c r="C51" s="382"/>
      <c r="D51" s="361"/>
      <c r="E51" s="393"/>
      <c r="F51" s="258">
        <f t="shared" si="0"/>
        <v>0</v>
      </c>
      <c r="G51" s="401"/>
      <c r="H51" s="249"/>
      <c r="I51" s="408">
        <f t="shared" si="1"/>
        <v>0</v>
      </c>
      <c r="J51" s="45"/>
      <c r="K51" s="367">
        <f t="shared" si="2"/>
        <v>0</v>
      </c>
      <c r="O51" s="336"/>
      <c r="P51" s="141">
        <f t="shared" si="3"/>
        <v>0</v>
      </c>
      <c r="Q51" s="34">
        <f t="shared" si="4"/>
        <v>0</v>
      </c>
      <c r="R51" s="34">
        <f t="shared" si="8"/>
        <v>0</v>
      </c>
      <c r="S51" s="35">
        <f t="shared" si="5"/>
        <v>0</v>
      </c>
      <c r="U51" s="290">
        <f t="shared" si="6"/>
        <v>0</v>
      </c>
      <c r="V51" s="166">
        <f t="shared" si="7"/>
        <v>0</v>
      </c>
    </row>
    <row r="52" spans="1:22" ht="5.0999999999999996" customHeight="1" thickBot="1" x14ac:dyDescent="0.3">
      <c r="B52" s="259"/>
      <c r="C52" s="233"/>
      <c r="D52" s="260"/>
      <c r="E52" s="260"/>
      <c r="F52" s="260"/>
      <c r="G52" s="260"/>
      <c r="H52" s="260"/>
      <c r="I52" s="260"/>
      <c r="J52" s="53"/>
      <c r="K52" s="53"/>
      <c r="L52" s="317"/>
      <c r="O52" s="337"/>
      <c r="P52" s="142">
        <f t="shared" si="3"/>
        <v>0</v>
      </c>
      <c r="Q52" s="143"/>
      <c r="R52" s="58"/>
      <c r="S52" s="58"/>
      <c r="T52" s="126"/>
      <c r="U52" s="291"/>
      <c r="V52" s="167"/>
    </row>
    <row r="53" spans="1:22" ht="17.100000000000001" customHeight="1" thickTop="1" thickBot="1" x14ac:dyDescent="0.3">
      <c r="D53" s="241">
        <f>SUM(D16:D51)</f>
        <v>0</v>
      </c>
      <c r="G53" s="241">
        <f>SUM(G16:G51)</f>
        <v>0</v>
      </c>
      <c r="H53" s="245"/>
      <c r="J53" s="6" t="s">
        <v>3</v>
      </c>
      <c r="K53" s="364">
        <f>SUM(K16:K51)</f>
        <v>0</v>
      </c>
      <c r="L53" s="317"/>
      <c r="P53" s="6" t="s">
        <v>3</v>
      </c>
      <c r="Q53" s="61">
        <f>SUM(Q16:Q51)</f>
        <v>0</v>
      </c>
      <c r="R53" s="61">
        <f>SUM(R16:R51)</f>
        <v>0</v>
      </c>
      <c r="S53" s="62">
        <f>SUM(S16:S51)</f>
        <v>0</v>
      </c>
      <c r="U53" s="291" t="s">
        <v>157</v>
      </c>
      <c r="V53" s="168">
        <f>SUM(V16:V51)</f>
        <v>0</v>
      </c>
    </row>
    <row r="54" spans="1:22" ht="4.5" customHeight="1" x14ac:dyDescent="0.25">
      <c r="H54" s="245"/>
      <c r="K54" s="53"/>
      <c r="L54" s="317"/>
      <c r="P54" s="6"/>
      <c r="Q54" s="53"/>
      <c r="R54" s="53"/>
      <c r="S54" s="53"/>
      <c r="U54" s="291"/>
      <c r="V54" s="169"/>
    </row>
    <row r="55" spans="1:22" ht="11.25" hidden="1" customHeight="1" x14ac:dyDescent="0.25">
      <c r="H55" s="245"/>
      <c r="K55" s="53"/>
      <c r="L55" s="317"/>
      <c r="P55" s="6"/>
      <c r="Q55" s="53"/>
      <c r="R55" s="53"/>
      <c r="S55" s="53"/>
      <c r="U55" s="291"/>
      <c r="V55" s="169"/>
    </row>
    <row r="56" spans="1:22" ht="46.5" customHeight="1" x14ac:dyDescent="0.25">
      <c r="H56" s="245"/>
      <c r="K56" s="53"/>
      <c r="L56" s="317"/>
      <c r="P56" s="6"/>
      <c r="Q56" s="53"/>
      <c r="R56" s="53"/>
      <c r="S56" s="53"/>
      <c r="U56" s="291"/>
      <c r="V56" s="169"/>
    </row>
    <row r="57" spans="1:22" ht="0.75" customHeight="1" x14ac:dyDescent="0.25">
      <c r="H57" s="245"/>
      <c r="K57" s="53"/>
      <c r="L57" s="317"/>
      <c r="P57" s="6"/>
      <c r="Q57" s="53"/>
      <c r="R57" s="53"/>
      <c r="S57" s="53"/>
      <c r="U57" s="291"/>
      <c r="V57" s="169"/>
    </row>
    <row r="58" spans="1:22" ht="16.350000000000001" customHeight="1" thickBot="1" x14ac:dyDescent="0.3">
      <c r="B58" s="261"/>
      <c r="C58" s="234" t="s">
        <v>5</v>
      </c>
      <c r="D58" s="234"/>
      <c r="E58" s="244"/>
      <c r="F58" s="244"/>
      <c r="G58" s="244"/>
      <c r="H58" s="245"/>
      <c r="I58" s="244"/>
      <c r="J58" s="14"/>
      <c r="K58" s="14"/>
      <c r="N58" s="128"/>
      <c r="O58" s="323" t="s">
        <v>5</v>
      </c>
      <c r="U58" s="291"/>
      <c r="V58" s="167"/>
    </row>
    <row r="59" spans="1:22" s="63" customFormat="1" ht="16.350000000000001" customHeight="1" thickTop="1" thickBot="1" x14ac:dyDescent="0.3">
      <c r="A59" s="18"/>
      <c r="B59" s="420" t="s">
        <v>0</v>
      </c>
      <c r="C59" s="422" t="s">
        <v>2</v>
      </c>
      <c r="D59" s="424" t="s">
        <v>1</v>
      </c>
      <c r="E59" s="426" t="s">
        <v>15</v>
      </c>
      <c r="F59" s="458" t="s">
        <v>14</v>
      </c>
      <c r="G59" s="426" t="s">
        <v>88</v>
      </c>
      <c r="H59" s="248"/>
      <c r="I59" s="438" t="s">
        <v>13</v>
      </c>
      <c r="J59" s="426" t="s">
        <v>141</v>
      </c>
      <c r="K59" s="426" t="s">
        <v>142</v>
      </c>
      <c r="L59" s="334"/>
      <c r="O59" s="457" t="s">
        <v>16</v>
      </c>
      <c r="P59" s="426" t="s">
        <v>17</v>
      </c>
      <c r="Q59" s="430" t="s">
        <v>9</v>
      </c>
      <c r="R59" s="422" t="s">
        <v>11</v>
      </c>
      <c r="S59" s="438" t="s">
        <v>12</v>
      </c>
      <c r="U59" s="416" t="s">
        <v>155</v>
      </c>
      <c r="V59" s="417" t="s">
        <v>156</v>
      </c>
    </row>
    <row r="60" spans="1:22" s="63" customFormat="1" ht="16.350000000000001" customHeight="1" thickTop="1" thickBot="1" x14ac:dyDescent="0.3">
      <c r="A60" s="18"/>
      <c r="B60" s="421"/>
      <c r="C60" s="423"/>
      <c r="D60" s="425"/>
      <c r="E60" s="427"/>
      <c r="F60" s="459"/>
      <c r="G60" s="427"/>
      <c r="H60" s="248"/>
      <c r="I60" s="439"/>
      <c r="J60" s="427"/>
      <c r="K60" s="427"/>
      <c r="L60" s="334"/>
      <c r="O60" s="455"/>
      <c r="P60" s="427"/>
      <c r="Q60" s="431"/>
      <c r="R60" s="423"/>
      <c r="S60" s="439"/>
      <c r="U60" s="416"/>
      <c r="V60" s="417"/>
    </row>
    <row r="61" spans="1:22" ht="16.350000000000001" customHeight="1" thickTop="1" thickBot="1" x14ac:dyDescent="0.3">
      <c r="B61" s="372" t="s">
        <v>56</v>
      </c>
      <c r="C61" s="373"/>
      <c r="D61" s="359"/>
      <c r="E61" s="391"/>
      <c r="F61" s="262">
        <f>D61+E61</f>
        <v>0</v>
      </c>
      <c r="G61" s="400"/>
      <c r="H61" s="249"/>
      <c r="I61" s="409">
        <f>D61+E61-G61</f>
        <v>0</v>
      </c>
      <c r="J61" s="24">
        <v>1.1000000000000001</v>
      </c>
      <c r="K61" s="365">
        <f>I61*J61</f>
        <v>0</v>
      </c>
      <c r="L61" s="315" t="s">
        <v>139</v>
      </c>
      <c r="O61" s="336">
        <v>0.78</v>
      </c>
      <c r="P61" s="144">
        <f>J61</f>
        <v>1.1000000000000001</v>
      </c>
      <c r="Q61" s="67">
        <f>I61*J61</f>
        <v>0</v>
      </c>
      <c r="R61" s="27">
        <f>(P61-O61)*I61</f>
        <v>0</v>
      </c>
      <c r="S61" s="28">
        <f>R61*0.8</f>
        <v>0</v>
      </c>
      <c r="U61" s="290">
        <f>G61</f>
        <v>0</v>
      </c>
      <c r="V61" s="166">
        <f>U61*O61</f>
        <v>0</v>
      </c>
    </row>
    <row r="62" spans="1:22" ht="16.350000000000001" customHeight="1" thickTop="1" thickBot="1" x14ac:dyDescent="0.3">
      <c r="B62" s="374" t="s">
        <v>57</v>
      </c>
      <c r="C62" s="373"/>
      <c r="D62" s="359"/>
      <c r="E62" s="392"/>
      <c r="F62" s="263">
        <f t="shared" ref="F62:F101" si="9">D62+E62</f>
        <v>0</v>
      </c>
      <c r="G62" s="402"/>
      <c r="H62" s="249"/>
      <c r="I62" s="410">
        <f t="shared" ref="I62:I101" si="10">D62+E62-G62</f>
        <v>0</v>
      </c>
      <c r="J62" s="31">
        <v>2</v>
      </c>
      <c r="K62" s="366">
        <f t="shared" ref="K62:K101" si="11">I62*J62</f>
        <v>0</v>
      </c>
      <c r="L62" s="315" t="s">
        <v>139</v>
      </c>
      <c r="O62" s="336">
        <v>0.72599999999999998</v>
      </c>
      <c r="P62" s="145">
        <f t="shared" ref="P62:P101" si="12">J62</f>
        <v>2</v>
      </c>
      <c r="Q62" s="70">
        <f t="shared" ref="Q62:Q101" si="13">I62*J62</f>
        <v>0</v>
      </c>
      <c r="R62" s="34">
        <f>(P62-O62)*I62</f>
        <v>0</v>
      </c>
      <c r="S62" s="35">
        <f t="shared" ref="S62:S101" si="14">R62*0.8</f>
        <v>0</v>
      </c>
      <c r="U62" s="290">
        <f t="shared" ref="U62:U101" si="15">G62</f>
        <v>0</v>
      </c>
      <c r="V62" s="166">
        <f t="shared" ref="V62:V101" si="16">U62*O62</f>
        <v>0</v>
      </c>
    </row>
    <row r="63" spans="1:22" ht="16.350000000000001" customHeight="1" thickTop="1" thickBot="1" x14ac:dyDescent="0.3">
      <c r="B63" s="375" t="s">
        <v>58</v>
      </c>
      <c r="C63" s="373"/>
      <c r="D63" s="359"/>
      <c r="E63" s="392"/>
      <c r="F63" s="263">
        <f t="shared" si="9"/>
        <v>0</v>
      </c>
      <c r="G63" s="402"/>
      <c r="H63" s="249"/>
      <c r="I63" s="410">
        <f t="shared" si="10"/>
        <v>0</v>
      </c>
      <c r="J63" s="31">
        <v>0.9</v>
      </c>
      <c r="K63" s="366">
        <f t="shared" si="11"/>
        <v>0</v>
      </c>
      <c r="L63" s="315" t="s">
        <v>139</v>
      </c>
      <c r="O63" s="336">
        <v>0.52800000000000002</v>
      </c>
      <c r="P63" s="145">
        <f t="shared" si="12"/>
        <v>0.9</v>
      </c>
      <c r="Q63" s="70">
        <f t="shared" si="13"/>
        <v>0</v>
      </c>
      <c r="R63" s="34">
        <f t="shared" ref="R63:R101" si="17">(P63-O63)*I63</f>
        <v>0</v>
      </c>
      <c r="S63" s="35">
        <f t="shared" si="14"/>
        <v>0</v>
      </c>
      <c r="U63" s="290">
        <f t="shared" si="15"/>
        <v>0</v>
      </c>
      <c r="V63" s="166">
        <f t="shared" si="16"/>
        <v>0</v>
      </c>
    </row>
    <row r="64" spans="1:22" ht="16.350000000000001" customHeight="1" thickTop="1" thickBot="1" x14ac:dyDescent="0.3">
      <c r="B64" s="375" t="s">
        <v>59</v>
      </c>
      <c r="C64" s="373"/>
      <c r="D64" s="359"/>
      <c r="E64" s="392"/>
      <c r="F64" s="263">
        <f t="shared" si="9"/>
        <v>0</v>
      </c>
      <c r="G64" s="402"/>
      <c r="H64" s="249"/>
      <c r="I64" s="410">
        <f t="shared" si="10"/>
        <v>0</v>
      </c>
      <c r="J64" s="31">
        <v>1.1000000000000001</v>
      </c>
      <c r="K64" s="366">
        <f t="shared" si="11"/>
        <v>0</v>
      </c>
      <c r="L64" s="315" t="s">
        <v>139</v>
      </c>
      <c r="O64" s="336">
        <v>0.49</v>
      </c>
      <c r="P64" s="145">
        <f t="shared" si="12"/>
        <v>1.1000000000000001</v>
      </c>
      <c r="Q64" s="70">
        <f t="shared" si="13"/>
        <v>0</v>
      </c>
      <c r="R64" s="34">
        <f t="shared" si="17"/>
        <v>0</v>
      </c>
      <c r="S64" s="35">
        <f t="shared" si="14"/>
        <v>0</v>
      </c>
      <c r="U64" s="290">
        <f t="shared" si="15"/>
        <v>0</v>
      </c>
      <c r="V64" s="166">
        <f t="shared" si="16"/>
        <v>0</v>
      </c>
    </row>
    <row r="65" spans="1:22" ht="16.350000000000001" customHeight="1" thickTop="1" thickBot="1" x14ac:dyDescent="0.3">
      <c r="B65" s="375" t="s">
        <v>60</v>
      </c>
      <c r="C65" s="373"/>
      <c r="D65" s="359"/>
      <c r="E65" s="392"/>
      <c r="F65" s="263">
        <f t="shared" si="9"/>
        <v>0</v>
      </c>
      <c r="G65" s="402"/>
      <c r="H65" s="249"/>
      <c r="I65" s="410">
        <f t="shared" si="10"/>
        <v>0</v>
      </c>
      <c r="J65" s="31">
        <v>0.5</v>
      </c>
      <c r="K65" s="366">
        <f t="shared" si="11"/>
        <v>0</v>
      </c>
      <c r="L65" s="315" t="s">
        <v>139</v>
      </c>
      <c r="O65" s="336">
        <v>0.2</v>
      </c>
      <c r="P65" s="145">
        <f t="shared" si="12"/>
        <v>0.5</v>
      </c>
      <c r="Q65" s="70">
        <f t="shared" si="13"/>
        <v>0</v>
      </c>
      <c r="R65" s="34">
        <f t="shared" si="17"/>
        <v>0</v>
      </c>
      <c r="S65" s="35">
        <f t="shared" si="14"/>
        <v>0</v>
      </c>
      <c r="U65" s="290">
        <f t="shared" si="15"/>
        <v>0</v>
      </c>
      <c r="V65" s="166">
        <f t="shared" si="16"/>
        <v>0</v>
      </c>
    </row>
    <row r="66" spans="1:22" ht="16.350000000000001" customHeight="1" thickTop="1" thickBot="1" x14ac:dyDescent="0.3">
      <c r="B66" s="375" t="s">
        <v>61</v>
      </c>
      <c r="C66" s="373"/>
      <c r="D66" s="359"/>
      <c r="E66" s="392"/>
      <c r="F66" s="263">
        <f t="shared" si="9"/>
        <v>0</v>
      </c>
      <c r="G66" s="402"/>
      <c r="H66" s="249"/>
      <c r="I66" s="410">
        <f t="shared" si="10"/>
        <v>0</v>
      </c>
      <c r="J66" s="31">
        <v>1.8</v>
      </c>
      <c r="K66" s="366">
        <f t="shared" si="11"/>
        <v>0</v>
      </c>
      <c r="L66" s="315" t="s">
        <v>139</v>
      </c>
      <c r="O66" s="336">
        <v>0.25</v>
      </c>
      <c r="P66" s="145">
        <f t="shared" si="12"/>
        <v>1.8</v>
      </c>
      <c r="Q66" s="70">
        <f t="shared" si="13"/>
        <v>0</v>
      </c>
      <c r="R66" s="34">
        <f t="shared" si="17"/>
        <v>0</v>
      </c>
      <c r="S66" s="35">
        <f t="shared" si="14"/>
        <v>0</v>
      </c>
      <c r="U66" s="290">
        <f t="shared" si="15"/>
        <v>0</v>
      </c>
      <c r="V66" s="166">
        <f t="shared" si="16"/>
        <v>0</v>
      </c>
    </row>
    <row r="67" spans="1:22" ht="16.350000000000001" customHeight="1" thickTop="1" thickBot="1" x14ac:dyDescent="0.3">
      <c r="B67" s="375" t="s">
        <v>62</v>
      </c>
      <c r="C67" s="373"/>
      <c r="D67" s="359"/>
      <c r="E67" s="392"/>
      <c r="F67" s="263">
        <f t="shared" si="9"/>
        <v>0</v>
      </c>
      <c r="G67" s="402"/>
      <c r="H67" s="249"/>
      <c r="I67" s="410">
        <f t="shared" si="10"/>
        <v>0</v>
      </c>
      <c r="J67" s="31">
        <v>0.5</v>
      </c>
      <c r="K67" s="366">
        <f t="shared" si="11"/>
        <v>0</v>
      </c>
      <c r="L67" s="315" t="s">
        <v>139</v>
      </c>
      <c r="O67" s="336">
        <v>0.11</v>
      </c>
      <c r="P67" s="145">
        <f t="shared" si="12"/>
        <v>0.5</v>
      </c>
      <c r="Q67" s="70">
        <f t="shared" si="13"/>
        <v>0</v>
      </c>
      <c r="R67" s="34">
        <f t="shared" si="17"/>
        <v>0</v>
      </c>
      <c r="S67" s="35">
        <f t="shared" si="14"/>
        <v>0</v>
      </c>
      <c r="U67" s="290">
        <f t="shared" si="15"/>
        <v>0</v>
      </c>
      <c r="V67" s="166">
        <f t="shared" si="16"/>
        <v>0</v>
      </c>
    </row>
    <row r="68" spans="1:22" ht="16.350000000000001" customHeight="1" thickTop="1" thickBot="1" x14ac:dyDescent="0.3">
      <c r="B68" s="375" t="s">
        <v>63</v>
      </c>
      <c r="C68" s="376"/>
      <c r="D68" s="359">
        <v>0</v>
      </c>
      <c r="E68" s="392"/>
      <c r="F68" s="263">
        <f t="shared" si="9"/>
        <v>0</v>
      </c>
      <c r="G68" s="402"/>
      <c r="H68" s="249"/>
      <c r="I68" s="410">
        <f t="shared" si="10"/>
        <v>0</v>
      </c>
      <c r="J68" s="31">
        <v>1.5</v>
      </c>
      <c r="K68" s="366">
        <f t="shared" si="11"/>
        <v>0</v>
      </c>
      <c r="L68" s="315" t="s">
        <v>138</v>
      </c>
      <c r="O68" s="336">
        <v>0.23</v>
      </c>
      <c r="P68" s="145">
        <f t="shared" si="12"/>
        <v>1.5</v>
      </c>
      <c r="Q68" s="70">
        <f t="shared" si="13"/>
        <v>0</v>
      </c>
      <c r="R68" s="34">
        <f t="shared" si="17"/>
        <v>0</v>
      </c>
      <c r="S68" s="35">
        <f t="shared" si="14"/>
        <v>0</v>
      </c>
      <c r="U68" s="290">
        <f t="shared" si="15"/>
        <v>0</v>
      </c>
      <c r="V68" s="166">
        <f t="shared" si="16"/>
        <v>0</v>
      </c>
    </row>
    <row r="69" spans="1:22" ht="16.350000000000001" customHeight="1" thickTop="1" thickBot="1" x14ac:dyDescent="0.3">
      <c r="B69" s="375" t="s">
        <v>64</v>
      </c>
      <c r="C69" s="376"/>
      <c r="D69" s="359"/>
      <c r="E69" s="392"/>
      <c r="F69" s="263">
        <f t="shared" si="9"/>
        <v>0</v>
      </c>
      <c r="G69" s="402"/>
      <c r="H69" s="249"/>
      <c r="I69" s="410">
        <f t="shared" si="10"/>
        <v>0</v>
      </c>
      <c r="J69" s="31">
        <v>1</v>
      </c>
      <c r="K69" s="366">
        <f t="shared" si="11"/>
        <v>0</v>
      </c>
      <c r="L69" s="315" t="s">
        <v>139</v>
      </c>
      <c r="O69" s="336">
        <v>0.46</v>
      </c>
      <c r="P69" s="145">
        <f t="shared" si="12"/>
        <v>1</v>
      </c>
      <c r="Q69" s="70">
        <f t="shared" si="13"/>
        <v>0</v>
      </c>
      <c r="R69" s="34">
        <f t="shared" si="17"/>
        <v>0</v>
      </c>
      <c r="S69" s="35">
        <f t="shared" si="14"/>
        <v>0</v>
      </c>
      <c r="U69" s="290">
        <f t="shared" si="15"/>
        <v>0</v>
      </c>
      <c r="V69" s="166">
        <f t="shared" si="16"/>
        <v>0</v>
      </c>
    </row>
    <row r="70" spans="1:22" ht="16.350000000000001" customHeight="1" thickTop="1" thickBot="1" x14ac:dyDescent="0.3">
      <c r="B70" s="375" t="s">
        <v>65</v>
      </c>
      <c r="C70" s="376"/>
      <c r="D70" s="359"/>
      <c r="E70" s="392"/>
      <c r="F70" s="263">
        <f t="shared" si="9"/>
        <v>0</v>
      </c>
      <c r="G70" s="402"/>
      <c r="H70" s="249"/>
      <c r="I70" s="410">
        <f t="shared" si="10"/>
        <v>0</v>
      </c>
      <c r="J70" s="31">
        <v>3</v>
      </c>
      <c r="K70" s="366">
        <f t="shared" si="11"/>
        <v>0</v>
      </c>
      <c r="L70" s="315" t="s">
        <v>139</v>
      </c>
      <c r="O70" s="336">
        <v>1.1879999999999999</v>
      </c>
      <c r="P70" s="145">
        <f t="shared" si="12"/>
        <v>3</v>
      </c>
      <c r="Q70" s="70">
        <f t="shared" si="13"/>
        <v>0</v>
      </c>
      <c r="R70" s="34">
        <f t="shared" si="17"/>
        <v>0</v>
      </c>
      <c r="S70" s="35">
        <f t="shared" si="14"/>
        <v>0</v>
      </c>
      <c r="U70" s="290">
        <f t="shared" si="15"/>
        <v>0</v>
      </c>
      <c r="V70" s="166">
        <f t="shared" si="16"/>
        <v>0</v>
      </c>
    </row>
    <row r="71" spans="1:22" ht="16.350000000000001" customHeight="1" thickTop="1" thickBot="1" x14ac:dyDescent="0.3">
      <c r="B71" s="375" t="s">
        <v>66</v>
      </c>
      <c r="C71" s="373"/>
      <c r="D71" s="359"/>
      <c r="E71" s="392"/>
      <c r="F71" s="263">
        <f t="shared" si="9"/>
        <v>0</v>
      </c>
      <c r="G71" s="402"/>
      <c r="H71" s="249"/>
      <c r="I71" s="410">
        <f t="shared" si="10"/>
        <v>0</v>
      </c>
      <c r="J71" s="31">
        <v>1.1000000000000001</v>
      </c>
      <c r="K71" s="366">
        <f t="shared" si="11"/>
        <v>0</v>
      </c>
      <c r="L71" s="315" t="s">
        <v>138</v>
      </c>
      <c r="O71" s="336">
        <v>0.33</v>
      </c>
      <c r="P71" s="145">
        <f t="shared" si="12"/>
        <v>1.1000000000000001</v>
      </c>
      <c r="Q71" s="70">
        <f t="shared" si="13"/>
        <v>0</v>
      </c>
      <c r="R71" s="34">
        <f t="shared" si="17"/>
        <v>0</v>
      </c>
      <c r="S71" s="35">
        <f t="shared" si="14"/>
        <v>0</v>
      </c>
      <c r="U71" s="290">
        <f t="shared" si="15"/>
        <v>0</v>
      </c>
      <c r="V71" s="166">
        <f t="shared" si="16"/>
        <v>0</v>
      </c>
    </row>
    <row r="72" spans="1:22" ht="16.350000000000001" customHeight="1" thickTop="1" thickBot="1" x14ac:dyDescent="0.3">
      <c r="B72" s="375" t="s">
        <v>67</v>
      </c>
      <c r="C72" s="377"/>
      <c r="D72" s="359"/>
      <c r="E72" s="392"/>
      <c r="F72" s="263">
        <f t="shared" si="9"/>
        <v>0</v>
      </c>
      <c r="G72" s="402"/>
      <c r="H72" s="249"/>
      <c r="I72" s="410">
        <f t="shared" si="10"/>
        <v>0</v>
      </c>
      <c r="J72" s="31">
        <v>0.8</v>
      </c>
      <c r="K72" s="366">
        <f t="shared" si="11"/>
        <v>0</v>
      </c>
      <c r="L72" s="315" t="s">
        <v>139</v>
      </c>
      <c r="O72" s="336">
        <v>0.32</v>
      </c>
      <c r="P72" s="145">
        <f t="shared" si="12"/>
        <v>0.8</v>
      </c>
      <c r="Q72" s="70">
        <f t="shared" si="13"/>
        <v>0</v>
      </c>
      <c r="R72" s="34">
        <f t="shared" si="17"/>
        <v>0</v>
      </c>
      <c r="S72" s="35">
        <f t="shared" si="14"/>
        <v>0</v>
      </c>
      <c r="U72" s="290">
        <f t="shared" si="15"/>
        <v>0</v>
      </c>
      <c r="V72" s="166">
        <f t="shared" si="16"/>
        <v>0</v>
      </c>
    </row>
    <row r="73" spans="1:22" ht="16.350000000000001" customHeight="1" thickTop="1" thickBot="1" x14ac:dyDescent="0.3">
      <c r="B73" s="375" t="s">
        <v>68</v>
      </c>
      <c r="C73" s="378"/>
      <c r="D73" s="359"/>
      <c r="E73" s="392"/>
      <c r="F73" s="263">
        <f t="shared" si="9"/>
        <v>0</v>
      </c>
      <c r="G73" s="402"/>
      <c r="H73" s="249"/>
      <c r="I73" s="410">
        <f t="shared" si="10"/>
        <v>0</v>
      </c>
      <c r="J73" s="31">
        <v>1.1000000000000001</v>
      </c>
      <c r="K73" s="366">
        <f t="shared" si="11"/>
        <v>0</v>
      </c>
      <c r="L73" s="315" t="s">
        <v>139</v>
      </c>
      <c r="O73" s="336">
        <v>0.624</v>
      </c>
      <c r="P73" s="145">
        <f t="shared" si="12"/>
        <v>1.1000000000000001</v>
      </c>
      <c r="Q73" s="70">
        <f t="shared" si="13"/>
        <v>0</v>
      </c>
      <c r="R73" s="34">
        <f t="shared" si="17"/>
        <v>0</v>
      </c>
      <c r="S73" s="35">
        <f t="shared" si="14"/>
        <v>0</v>
      </c>
      <c r="U73" s="290">
        <f t="shared" si="15"/>
        <v>0</v>
      </c>
      <c r="V73" s="166">
        <f t="shared" si="16"/>
        <v>0</v>
      </c>
    </row>
    <row r="74" spans="1:22" ht="16.350000000000001" customHeight="1" thickTop="1" thickBot="1" x14ac:dyDescent="0.3">
      <c r="B74" s="375" t="s">
        <v>69</v>
      </c>
      <c r="C74" s="378"/>
      <c r="D74" s="359"/>
      <c r="E74" s="392"/>
      <c r="F74" s="263">
        <f t="shared" si="9"/>
        <v>0</v>
      </c>
      <c r="G74" s="402"/>
      <c r="H74" s="249"/>
      <c r="I74" s="410">
        <f t="shared" si="10"/>
        <v>0</v>
      </c>
      <c r="J74" s="31">
        <v>1.1000000000000001</v>
      </c>
      <c r="K74" s="366">
        <f t="shared" si="11"/>
        <v>0</v>
      </c>
      <c r="L74" s="315" t="s">
        <v>139</v>
      </c>
      <c r="O74" s="336">
        <v>0.504</v>
      </c>
      <c r="P74" s="145">
        <f t="shared" si="12"/>
        <v>1.1000000000000001</v>
      </c>
      <c r="Q74" s="70">
        <f t="shared" si="13"/>
        <v>0</v>
      </c>
      <c r="R74" s="34">
        <f t="shared" si="17"/>
        <v>0</v>
      </c>
      <c r="S74" s="35">
        <f t="shared" si="14"/>
        <v>0</v>
      </c>
      <c r="U74" s="290">
        <f t="shared" si="15"/>
        <v>0</v>
      </c>
      <c r="V74" s="166">
        <f t="shared" si="16"/>
        <v>0</v>
      </c>
    </row>
    <row r="75" spans="1:22" ht="16.350000000000001" customHeight="1" thickTop="1" thickBot="1" x14ac:dyDescent="0.3">
      <c r="B75" s="375" t="s">
        <v>70</v>
      </c>
      <c r="C75" s="378"/>
      <c r="D75" s="359"/>
      <c r="E75" s="392"/>
      <c r="F75" s="263">
        <f t="shared" si="9"/>
        <v>0</v>
      </c>
      <c r="G75" s="402"/>
      <c r="H75" s="249"/>
      <c r="I75" s="410">
        <f t="shared" si="10"/>
        <v>0</v>
      </c>
      <c r="J75" s="31">
        <v>1.2</v>
      </c>
      <c r="K75" s="366">
        <f t="shared" si="11"/>
        <v>0</v>
      </c>
      <c r="L75" s="315" t="s">
        <v>139</v>
      </c>
      <c r="O75" s="336">
        <v>0.64</v>
      </c>
      <c r="P75" s="145">
        <f t="shared" si="12"/>
        <v>1.2</v>
      </c>
      <c r="Q75" s="70">
        <f t="shared" si="13"/>
        <v>0</v>
      </c>
      <c r="R75" s="34">
        <f t="shared" si="17"/>
        <v>0</v>
      </c>
      <c r="S75" s="35">
        <f t="shared" si="14"/>
        <v>0</v>
      </c>
      <c r="U75" s="290">
        <f t="shared" si="15"/>
        <v>0</v>
      </c>
      <c r="V75" s="166">
        <f t="shared" si="16"/>
        <v>0</v>
      </c>
    </row>
    <row r="76" spans="1:22" ht="16.350000000000001" customHeight="1" thickTop="1" thickBot="1" x14ac:dyDescent="0.3">
      <c r="B76" s="375" t="s">
        <v>71</v>
      </c>
      <c r="C76" s="378"/>
      <c r="D76" s="359"/>
      <c r="E76" s="392"/>
      <c r="F76" s="263">
        <f t="shared" si="9"/>
        <v>0</v>
      </c>
      <c r="G76" s="402"/>
      <c r="H76" s="249"/>
      <c r="I76" s="410">
        <f t="shared" si="10"/>
        <v>0</v>
      </c>
      <c r="J76" s="31"/>
      <c r="K76" s="366">
        <f t="shared" si="11"/>
        <v>0</v>
      </c>
      <c r="O76" s="336"/>
      <c r="P76" s="145">
        <f t="shared" si="12"/>
        <v>0</v>
      </c>
      <c r="Q76" s="70">
        <f t="shared" si="13"/>
        <v>0</v>
      </c>
      <c r="R76" s="34">
        <f t="shared" si="17"/>
        <v>0</v>
      </c>
      <c r="S76" s="35">
        <f t="shared" si="14"/>
        <v>0</v>
      </c>
      <c r="U76" s="290">
        <f t="shared" si="15"/>
        <v>0</v>
      </c>
      <c r="V76" s="166">
        <f t="shared" si="16"/>
        <v>0</v>
      </c>
    </row>
    <row r="77" spans="1:22" ht="16.350000000000001" customHeight="1" thickTop="1" thickBot="1" x14ac:dyDescent="0.3">
      <c r="A77" s="139"/>
      <c r="B77" s="375" t="s">
        <v>72</v>
      </c>
      <c r="C77" s="379"/>
      <c r="D77" s="359"/>
      <c r="E77" s="392"/>
      <c r="F77" s="263">
        <f t="shared" si="9"/>
        <v>0</v>
      </c>
      <c r="G77" s="402"/>
      <c r="H77" s="249"/>
      <c r="I77" s="411">
        <f>(D77+E77-G77)/7</f>
        <v>0</v>
      </c>
      <c r="J77" s="31">
        <v>0.5</v>
      </c>
      <c r="K77" s="366">
        <f t="shared" si="11"/>
        <v>0</v>
      </c>
      <c r="L77" s="315" t="s">
        <v>140</v>
      </c>
      <c r="O77" s="336">
        <v>3.4000000000000002E-2</v>
      </c>
      <c r="P77" s="145">
        <f t="shared" si="12"/>
        <v>0.5</v>
      </c>
      <c r="Q77" s="70">
        <f>K77</f>
        <v>0</v>
      </c>
      <c r="R77" s="34">
        <f t="shared" si="17"/>
        <v>0</v>
      </c>
      <c r="S77" s="35">
        <f t="shared" si="14"/>
        <v>0</v>
      </c>
      <c r="U77" s="290">
        <f t="shared" si="15"/>
        <v>0</v>
      </c>
      <c r="V77" s="166">
        <f t="shared" si="16"/>
        <v>0</v>
      </c>
    </row>
    <row r="78" spans="1:22" ht="16.350000000000001" customHeight="1" thickTop="1" thickBot="1" x14ac:dyDescent="0.3">
      <c r="A78" s="139"/>
      <c r="B78" s="375" t="s">
        <v>75</v>
      </c>
      <c r="C78" s="378"/>
      <c r="D78" s="359"/>
      <c r="E78" s="392"/>
      <c r="F78" s="263">
        <f t="shared" si="9"/>
        <v>0</v>
      </c>
      <c r="G78" s="402"/>
      <c r="H78" s="249"/>
      <c r="I78" s="410">
        <f t="shared" si="10"/>
        <v>0</v>
      </c>
      <c r="J78" s="31">
        <v>0.5</v>
      </c>
      <c r="K78" s="366">
        <f t="shared" si="11"/>
        <v>0</v>
      </c>
      <c r="L78" s="315" t="s">
        <v>139</v>
      </c>
      <c r="O78" s="336">
        <v>0.14000000000000001</v>
      </c>
      <c r="P78" s="145">
        <f t="shared" si="12"/>
        <v>0.5</v>
      </c>
      <c r="Q78" s="70">
        <f t="shared" si="13"/>
        <v>0</v>
      </c>
      <c r="R78" s="34">
        <f t="shared" si="17"/>
        <v>0</v>
      </c>
      <c r="S78" s="35">
        <f t="shared" si="14"/>
        <v>0</v>
      </c>
      <c r="U78" s="290">
        <f t="shared" si="15"/>
        <v>0</v>
      </c>
      <c r="V78" s="166">
        <f t="shared" si="16"/>
        <v>0</v>
      </c>
    </row>
    <row r="79" spans="1:22" ht="16.350000000000001" customHeight="1" thickTop="1" thickBot="1" x14ac:dyDescent="0.3">
      <c r="B79" s="375" t="s">
        <v>73</v>
      </c>
      <c r="C79" s="380"/>
      <c r="D79" s="360"/>
      <c r="E79" s="392"/>
      <c r="F79" s="263">
        <f t="shared" si="9"/>
        <v>0</v>
      </c>
      <c r="G79" s="402"/>
      <c r="H79" s="249"/>
      <c r="I79" s="410">
        <f t="shared" si="10"/>
        <v>0</v>
      </c>
      <c r="J79" s="6">
        <v>0.5</v>
      </c>
      <c r="K79" s="366">
        <f>I79*J79</f>
        <v>0</v>
      </c>
      <c r="L79" s="315" t="s">
        <v>139</v>
      </c>
      <c r="O79" s="339">
        <v>5.8000000000000003E-2</v>
      </c>
      <c r="P79" s="145">
        <f t="shared" si="12"/>
        <v>0.5</v>
      </c>
      <c r="Q79" s="70">
        <f>I79*J79</f>
        <v>0</v>
      </c>
      <c r="R79" s="34">
        <f t="shared" si="17"/>
        <v>0</v>
      </c>
      <c r="S79" s="35">
        <f t="shared" si="14"/>
        <v>0</v>
      </c>
      <c r="U79" s="290">
        <f t="shared" si="15"/>
        <v>0</v>
      </c>
      <c r="V79" s="166">
        <f>U79*O80</f>
        <v>0</v>
      </c>
    </row>
    <row r="80" spans="1:22" ht="16.350000000000001" customHeight="1" thickTop="1" thickBot="1" x14ac:dyDescent="0.3">
      <c r="B80" s="375" t="s">
        <v>74</v>
      </c>
      <c r="C80" s="378"/>
      <c r="D80" s="359"/>
      <c r="E80" s="392"/>
      <c r="F80" s="263">
        <f t="shared" si="9"/>
        <v>0</v>
      </c>
      <c r="G80" s="402"/>
      <c r="H80" s="249"/>
      <c r="I80" s="410">
        <f t="shared" si="10"/>
        <v>0</v>
      </c>
      <c r="J80" s="31">
        <v>0.1</v>
      </c>
      <c r="K80" s="366">
        <f>I80*J80</f>
        <v>0</v>
      </c>
      <c r="L80" s="315" t="s">
        <v>139</v>
      </c>
      <c r="O80" s="336">
        <v>3.5999999999999997E-2</v>
      </c>
      <c r="P80" s="145">
        <f t="shared" si="12"/>
        <v>0.1</v>
      </c>
      <c r="Q80" s="70">
        <f>I80*J80</f>
        <v>0</v>
      </c>
      <c r="R80" s="34">
        <f t="shared" si="17"/>
        <v>0</v>
      </c>
      <c r="S80" s="35">
        <f t="shared" si="14"/>
        <v>0</v>
      </c>
      <c r="U80" s="290">
        <f t="shared" si="15"/>
        <v>0</v>
      </c>
      <c r="V80" s="166">
        <f>U80*O81</f>
        <v>0</v>
      </c>
    </row>
    <row r="81" spans="2:22" ht="16.350000000000001" customHeight="1" thickTop="1" thickBot="1" x14ac:dyDescent="0.3">
      <c r="B81" s="375" t="s">
        <v>76</v>
      </c>
      <c r="C81" s="378"/>
      <c r="D81" s="359"/>
      <c r="E81" s="392"/>
      <c r="F81" s="263">
        <f t="shared" si="9"/>
        <v>0</v>
      </c>
      <c r="G81" s="402"/>
      <c r="H81" s="249"/>
      <c r="I81" s="410">
        <f t="shared" si="10"/>
        <v>0</v>
      </c>
      <c r="J81" s="31">
        <v>0.05</v>
      </c>
      <c r="K81" s="366">
        <f>I81*J81</f>
        <v>0</v>
      </c>
      <c r="L81" s="315" t="s">
        <v>139</v>
      </c>
      <c r="O81" s="336">
        <v>0.08</v>
      </c>
      <c r="P81" s="145">
        <f t="shared" si="12"/>
        <v>0.05</v>
      </c>
      <c r="Q81" s="70">
        <f>I81*J81</f>
        <v>0</v>
      </c>
      <c r="R81" s="34">
        <f t="shared" si="17"/>
        <v>0</v>
      </c>
      <c r="S81" s="35">
        <f t="shared" si="14"/>
        <v>0</v>
      </c>
      <c r="U81" s="290">
        <f t="shared" si="15"/>
        <v>0</v>
      </c>
      <c r="V81" s="166">
        <f>U81*O82</f>
        <v>0</v>
      </c>
    </row>
    <row r="82" spans="2:22" ht="16.350000000000001" customHeight="1" thickTop="1" thickBot="1" x14ac:dyDescent="0.3">
      <c r="B82" s="375" t="s">
        <v>77</v>
      </c>
      <c r="C82" s="378"/>
      <c r="D82" s="359"/>
      <c r="E82" s="392"/>
      <c r="F82" s="263">
        <f t="shared" si="9"/>
        <v>0</v>
      </c>
      <c r="G82" s="402"/>
      <c r="H82" s="249"/>
      <c r="I82" s="410">
        <f t="shared" si="10"/>
        <v>0</v>
      </c>
      <c r="J82" s="31"/>
      <c r="K82" s="366">
        <f>I82*J82</f>
        <v>0</v>
      </c>
      <c r="O82" s="336"/>
      <c r="P82" s="145">
        <f t="shared" si="12"/>
        <v>0</v>
      </c>
      <c r="Q82" s="70">
        <f>I82*J82</f>
        <v>0</v>
      </c>
      <c r="R82" s="34">
        <f t="shared" si="17"/>
        <v>0</v>
      </c>
      <c r="S82" s="35">
        <f t="shared" si="14"/>
        <v>0</v>
      </c>
      <c r="U82" s="290">
        <f t="shared" si="15"/>
        <v>0</v>
      </c>
      <c r="V82" s="166">
        <f>U82*O83</f>
        <v>0</v>
      </c>
    </row>
    <row r="83" spans="2:22" ht="16.350000000000001" customHeight="1" thickTop="1" thickBot="1" x14ac:dyDescent="0.3">
      <c r="B83" s="375" t="s">
        <v>78</v>
      </c>
      <c r="C83" s="378"/>
      <c r="D83" s="359"/>
      <c r="E83" s="392"/>
      <c r="F83" s="263">
        <f t="shared" si="9"/>
        <v>0</v>
      </c>
      <c r="G83" s="402"/>
      <c r="H83" s="249"/>
      <c r="I83" s="410">
        <f t="shared" si="10"/>
        <v>0</v>
      </c>
      <c r="J83" s="31"/>
      <c r="K83" s="366">
        <f t="shared" si="11"/>
        <v>0</v>
      </c>
      <c r="O83" s="336"/>
      <c r="P83" s="145">
        <f t="shared" si="12"/>
        <v>0</v>
      </c>
      <c r="Q83" s="70">
        <f t="shared" si="13"/>
        <v>0</v>
      </c>
      <c r="R83" s="34">
        <f t="shared" si="17"/>
        <v>0</v>
      </c>
      <c r="S83" s="35">
        <f t="shared" si="14"/>
        <v>0</v>
      </c>
      <c r="U83" s="290">
        <f t="shared" si="15"/>
        <v>0</v>
      </c>
      <c r="V83" s="166">
        <f t="shared" si="16"/>
        <v>0</v>
      </c>
    </row>
    <row r="84" spans="2:22" ht="16.350000000000001" customHeight="1" thickTop="1" thickBot="1" x14ac:dyDescent="0.3">
      <c r="B84" s="375" t="s">
        <v>79</v>
      </c>
      <c r="C84" s="378"/>
      <c r="D84" s="359"/>
      <c r="E84" s="392"/>
      <c r="F84" s="263">
        <f t="shared" si="9"/>
        <v>0</v>
      </c>
      <c r="G84" s="402"/>
      <c r="H84" s="249"/>
      <c r="I84" s="410">
        <f t="shared" si="10"/>
        <v>0</v>
      </c>
      <c r="J84" s="31">
        <v>3.2</v>
      </c>
      <c r="K84" s="366">
        <f t="shared" si="11"/>
        <v>0</v>
      </c>
      <c r="L84" s="315" t="s">
        <v>139</v>
      </c>
      <c r="O84" s="336">
        <v>3.04</v>
      </c>
      <c r="P84" s="145">
        <f t="shared" si="12"/>
        <v>3.2</v>
      </c>
      <c r="Q84" s="70">
        <f t="shared" si="13"/>
        <v>0</v>
      </c>
      <c r="R84" s="34">
        <f t="shared" si="17"/>
        <v>0</v>
      </c>
      <c r="S84" s="35">
        <f t="shared" si="14"/>
        <v>0</v>
      </c>
      <c r="U84" s="290">
        <f t="shared" si="15"/>
        <v>0</v>
      </c>
      <c r="V84" s="166">
        <f t="shared" si="16"/>
        <v>0</v>
      </c>
    </row>
    <row r="85" spans="2:22" ht="16.350000000000001" customHeight="1" thickTop="1" thickBot="1" x14ac:dyDescent="0.3">
      <c r="B85" s="375" t="s">
        <v>80</v>
      </c>
      <c r="C85" s="378"/>
      <c r="D85" s="359"/>
      <c r="E85" s="392"/>
      <c r="F85" s="263">
        <f t="shared" si="9"/>
        <v>0</v>
      </c>
      <c r="G85" s="402"/>
      <c r="H85" s="249"/>
      <c r="I85" s="410">
        <f t="shared" si="10"/>
        <v>0</v>
      </c>
      <c r="J85" s="31">
        <v>3.3</v>
      </c>
      <c r="K85" s="366">
        <f t="shared" si="11"/>
        <v>0</v>
      </c>
      <c r="L85" s="315" t="s">
        <v>139</v>
      </c>
      <c r="O85" s="336">
        <v>3.3</v>
      </c>
      <c r="P85" s="145">
        <f t="shared" si="12"/>
        <v>3.3</v>
      </c>
      <c r="Q85" s="70">
        <f t="shared" si="13"/>
        <v>0</v>
      </c>
      <c r="R85" s="34">
        <f t="shared" si="17"/>
        <v>0</v>
      </c>
      <c r="S85" s="35">
        <f t="shared" si="14"/>
        <v>0</v>
      </c>
      <c r="U85" s="290">
        <f t="shared" si="15"/>
        <v>0</v>
      </c>
      <c r="V85" s="166">
        <f t="shared" si="16"/>
        <v>0</v>
      </c>
    </row>
    <row r="86" spans="2:22" ht="16.350000000000001" customHeight="1" thickTop="1" thickBot="1" x14ac:dyDescent="0.3">
      <c r="B86" s="375" t="s">
        <v>81</v>
      </c>
      <c r="C86" s="378"/>
      <c r="D86" s="359"/>
      <c r="E86" s="392"/>
      <c r="F86" s="263">
        <f t="shared" si="9"/>
        <v>0</v>
      </c>
      <c r="G86" s="402"/>
      <c r="H86" s="249"/>
      <c r="I86" s="410">
        <f t="shared" si="10"/>
        <v>0</v>
      </c>
      <c r="J86" s="31">
        <v>3.4</v>
      </c>
      <c r="K86" s="366">
        <f t="shared" si="11"/>
        <v>0</v>
      </c>
      <c r="L86" s="315" t="s">
        <v>139</v>
      </c>
      <c r="O86" s="336">
        <v>3.32</v>
      </c>
      <c r="P86" s="145">
        <f t="shared" si="12"/>
        <v>3.4</v>
      </c>
      <c r="Q86" s="70">
        <f t="shared" si="13"/>
        <v>0</v>
      </c>
      <c r="R86" s="34">
        <f t="shared" si="17"/>
        <v>0</v>
      </c>
      <c r="S86" s="35">
        <f t="shared" si="14"/>
        <v>0</v>
      </c>
      <c r="U86" s="290">
        <f t="shared" si="15"/>
        <v>0</v>
      </c>
      <c r="V86" s="166">
        <f t="shared" si="16"/>
        <v>0</v>
      </c>
    </row>
    <row r="87" spans="2:22" ht="16.350000000000001" customHeight="1" thickTop="1" thickBot="1" x14ac:dyDescent="0.3">
      <c r="B87" s="375" t="s">
        <v>82</v>
      </c>
      <c r="C87" s="378"/>
      <c r="D87" s="359"/>
      <c r="E87" s="392"/>
      <c r="F87" s="263">
        <f t="shared" si="9"/>
        <v>0</v>
      </c>
      <c r="G87" s="402"/>
      <c r="H87" s="249"/>
      <c r="I87" s="410">
        <f t="shared" si="10"/>
        <v>0</v>
      </c>
      <c r="J87" s="31">
        <v>3.6</v>
      </c>
      <c r="K87" s="366">
        <f t="shared" si="11"/>
        <v>0</v>
      </c>
      <c r="L87" s="315" t="s">
        <v>139</v>
      </c>
      <c r="O87" s="336">
        <v>2.95</v>
      </c>
      <c r="P87" s="145">
        <f t="shared" si="12"/>
        <v>3.6</v>
      </c>
      <c r="Q87" s="70">
        <f t="shared" si="13"/>
        <v>0</v>
      </c>
      <c r="R87" s="34">
        <f t="shared" si="17"/>
        <v>0</v>
      </c>
      <c r="S87" s="35">
        <f t="shared" si="14"/>
        <v>0</v>
      </c>
      <c r="U87" s="290">
        <f t="shared" si="15"/>
        <v>0</v>
      </c>
      <c r="V87" s="166">
        <f t="shared" si="16"/>
        <v>0</v>
      </c>
    </row>
    <row r="88" spans="2:22" ht="16.350000000000001" customHeight="1" thickTop="1" thickBot="1" x14ac:dyDescent="0.3">
      <c r="B88" s="375" t="s">
        <v>83</v>
      </c>
      <c r="C88" s="378"/>
      <c r="D88" s="359"/>
      <c r="E88" s="392"/>
      <c r="F88" s="263">
        <f t="shared" si="9"/>
        <v>0</v>
      </c>
      <c r="G88" s="402"/>
      <c r="H88" s="249"/>
      <c r="I88" s="410">
        <f t="shared" si="10"/>
        <v>0</v>
      </c>
      <c r="J88" s="31">
        <v>3.3</v>
      </c>
      <c r="K88" s="366">
        <f t="shared" si="11"/>
        <v>0</v>
      </c>
      <c r="L88" s="315" t="s">
        <v>139</v>
      </c>
      <c r="O88" s="336">
        <v>3.04</v>
      </c>
      <c r="P88" s="145">
        <f t="shared" si="12"/>
        <v>3.3</v>
      </c>
      <c r="Q88" s="70">
        <f t="shared" si="13"/>
        <v>0</v>
      </c>
      <c r="R88" s="34">
        <f t="shared" si="17"/>
        <v>0</v>
      </c>
      <c r="S88" s="35">
        <f t="shared" si="14"/>
        <v>0</v>
      </c>
      <c r="U88" s="290">
        <f t="shared" si="15"/>
        <v>0</v>
      </c>
      <c r="V88" s="166">
        <f t="shared" si="16"/>
        <v>0</v>
      </c>
    </row>
    <row r="89" spans="2:22" ht="16.350000000000001" customHeight="1" thickTop="1" thickBot="1" x14ac:dyDescent="0.3">
      <c r="B89" s="375" t="s">
        <v>84</v>
      </c>
      <c r="C89" s="378"/>
      <c r="D89" s="359"/>
      <c r="E89" s="392"/>
      <c r="F89" s="263">
        <f t="shared" si="9"/>
        <v>0</v>
      </c>
      <c r="G89" s="402"/>
      <c r="H89" s="249"/>
      <c r="I89" s="410">
        <f t="shared" si="10"/>
        <v>0</v>
      </c>
      <c r="J89" s="31">
        <v>3.2</v>
      </c>
      <c r="K89" s="366">
        <f t="shared" si="11"/>
        <v>0</v>
      </c>
      <c r="L89" s="315" t="s">
        <v>139</v>
      </c>
      <c r="O89" s="336">
        <v>3.04</v>
      </c>
      <c r="P89" s="145">
        <f t="shared" si="12"/>
        <v>3.2</v>
      </c>
      <c r="Q89" s="70">
        <f t="shared" si="13"/>
        <v>0</v>
      </c>
      <c r="R89" s="34">
        <f t="shared" si="17"/>
        <v>0</v>
      </c>
      <c r="S89" s="35">
        <f t="shared" si="14"/>
        <v>0</v>
      </c>
      <c r="U89" s="290">
        <f t="shared" si="15"/>
        <v>0</v>
      </c>
      <c r="V89" s="166">
        <f t="shared" si="16"/>
        <v>0</v>
      </c>
    </row>
    <row r="90" spans="2:22" ht="16.350000000000001" customHeight="1" thickTop="1" thickBot="1" x14ac:dyDescent="0.3">
      <c r="B90" s="375" t="s">
        <v>85</v>
      </c>
      <c r="C90" s="378"/>
      <c r="D90" s="359"/>
      <c r="E90" s="392"/>
      <c r="F90" s="263">
        <f t="shared" si="9"/>
        <v>0</v>
      </c>
      <c r="G90" s="402"/>
      <c r="H90" s="249"/>
      <c r="I90" s="410">
        <f t="shared" si="10"/>
        <v>0</v>
      </c>
      <c r="J90" s="31">
        <v>3.1</v>
      </c>
      <c r="K90" s="366">
        <f t="shared" si="11"/>
        <v>0</v>
      </c>
      <c r="L90" s="315" t="s">
        <v>139</v>
      </c>
      <c r="O90" s="336">
        <v>2.94</v>
      </c>
      <c r="P90" s="145">
        <f t="shared" si="12"/>
        <v>3.1</v>
      </c>
      <c r="Q90" s="70">
        <f t="shared" si="13"/>
        <v>0</v>
      </c>
      <c r="R90" s="34">
        <f t="shared" si="17"/>
        <v>0</v>
      </c>
      <c r="S90" s="35">
        <f t="shared" si="14"/>
        <v>0</v>
      </c>
      <c r="U90" s="290">
        <f t="shared" si="15"/>
        <v>0</v>
      </c>
      <c r="V90" s="166">
        <f t="shared" si="16"/>
        <v>0</v>
      </c>
    </row>
    <row r="91" spans="2:22" ht="16.350000000000001" customHeight="1" thickTop="1" thickBot="1" x14ac:dyDescent="0.3">
      <c r="B91" s="375" t="s">
        <v>86</v>
      </c>
      <c r="C91" s="378"/>
      <c r="D91" s="359"/>
      <c r="E91" s="392"/>
      <c r="F91" s="263">
        <f t="shared" si="9"/>
        <v>0</v>
      </c>
      <c r="G91" s="402"/>
      <c r="H91" s="249"/>
      <c r="I91" s="410">
        <f t="shared" si="10"/>
        <v>0</v>
      </c>
      <c r="J91" s="31">
        <v>3.2</v>
      </c>
      <c r="K91" s="366">
        <f t="shared" si="11"/>
        <v>0</v>
      </c>
      <c r="L91" s="315" t="s">
        <v>139</v>
      </c>
      <c r="O91" s="336">
        <v>3.04</v>
      </c>
      <c r="P91" s="145">
        <f t="shared" si="12"/>
        <v>3.2</v>
      </c>
      <c r="Q91" s="70">
        <f t="shared" si="13"/>
        <v>0</v>
      </c>
      <c r="R91" s="34">
        <f t="shared" si="17"/>
        <v>0</v>
      </c>
      <c r="S91" s="35">
        <f t="shared" si="14"/>
        <v>0</v>
      </c>
      <c r="U91" s="290">
        <f t="shared" si="15"/>
        <v>0</v>
      </c>
      <c r="V91" s="166">
        <f t="shared" si="16"/>
        <v>0</v>
      </c>
    </row>
    <row r="92" spans="2:22" ht="16.350000000000001" customHeight="1" thickTop="1" thickBot="1" x14ac:dyDescent="0.3">
      <c r="B92" s="375" t="s">
        <v>91</v>
      </c>
      <c r="C92" s="378"/>
      <c r="D92" s="359"/>
      <c r="E92" s="392"/>
      <c r="F92" s="263">
        <f t="shared" si="9"/>
        <v>0</v>
      </c>
      <c r="G92" s="402"/>
      <c r="H92" s="249"/>
      <c r="I92" s="410">
        <f t="shared" si="10"/>
        <v>0</v>
      </c>
      <c r="J92" s="31">
        <v>3.1</v>
      </c>
      <c r="K92" s="366">
        <f t="shared" si="11"/>
        <v>0</v>
      </c>
      <c r="L92" s="315" t="s">
        <v>139</v>
      </c>
      <c r="O92" s="336"/>
      <c r="P92" s="145">
        <f t="shared" si="12"/>
        <v>3.1</v>
      </c>
      <c r="Q92" s="70">
        <f t="shared" si="13"/>
        <v>0</v>
      </c>
      <c r="R92" s="34">
        <f t="shared" si="17"/>
        <v>0</v>
      </c>
      <c r="S92" s="35">
        <f t="shared" si="14"/>
        <v>0</v>
      </c>
      <c r="U92" s="290">
        <f t="shared" si="15"/>
        <v>0</v>
      </c>
      <c r="V92" s="166">
        <f t="shared" si="16"/>
        <v>0</v>
      </c>
    </row>
    <row r="93" spans="2:22" ht="16.350000000000001" customHeight="1" thickTop="1" thickBot="1" x14ac:dyDescent="0.3">
      <c r="B93" s="375" t="s">
        <v>92</v>
      </c>
      <c r="C93" s="378"/>
      <c r="D93" s="359"/>
      <c r="E93" s="392"/>
      <c r="F93" s="263">
        <f t="shared" si="9"/>
        <v>0</v>
      </c>
      <c r="G93" s="402"/>
      <c r="H93" s="249"/>
      <c r="I93" s="410">
        <f t="shared" si="10"/>
        <v>0</v>
      </c>
      <c r="J93" s="31">
        <v>3.3</v>
      </c>
      <c r="K93" s="366">
        <f t="shared" si="11"/>
        <v>0</v>
      </c>
      <c r="L93" s="315" t="s">
        <v>139</v>
      </c>
      <c r="O93" s="336"/>
      <c r="P93" s="145">
        <f t="shared" si="12"/>
        <v>3.3</v>
      </c>
      <c r="Q93" s="70">
        <f t="shared" si="13"/>
        <v>0</v>
      </c>
      <c r="R93" s="34">
        <f t="shared" si="17"/>
        <v>0</v>
      </c>
      <c r="S93" s="35">
        <f t="shared" si="14"/>
        <v>0</v>
      </c>
      <c r="U93" s="290">
        <f t="shared" si="15"/>
        <v>0</v>
      </c>
      <c r="V93" s="166">
        <f t="shared" si="16"/>
        <v>0</v>
      </c>
    </row>
    <row r="94" spans="2:22" ht="16.350000000000001" customHeight="1" thickTop="1" thickBot="1" x14ac:dyDescent="0.3">
      <c r="B94" s="375" t="s">
        <v>93</v>
      </c>
      <c r="C94" s="378"/>
      <c r="D94" s="359"/>
      <c r="E94" s="392"/>
      <c r="F94" s="263">
        <f t="shared" si="9"/>
        <v>0</v>
      </c>
      <c r="G94" s="402"/>
      <c r="H94" s="249"/>
      <c r="I94" s="410">
        <f t="shared" si="10"/>
        <v>0</v>
      </c>
      <c r="J94" s="31"/>
      <c r="K94" s="366">
        <f t="shared" si="11"/>
        <v>0</v>
      </c>
      <c r="O94" s="336"/>
      <c r="P94" s="145">
        <f t="shared" si="12"/>
        <v>0</v>
      </c>
      <c r="Q94" s="70">
        <f t="shared" si="13"/>
        <v>0</v>
      </c>
      <c r="R94" s="34">
        <f t="shared" si="17"/>
        <v>0</v>
      </c>
      <c r="S94" s="35">
        <f t="shared" si="14"/>
        <v>0</v>
      </c>
      <c r="U94" s="290">
        <f t="shared" si="15"/>
        <v>0</v>
      </c>
      <c r="V94" s="166">
        <f t="shared" si="16"/>
        <v>0</v>
      </c>
    </row>
    <row r="95" spans="2:22" ht="16.350000000000001" customHeight="1" thickTop="1" thickBot="1" x14ac:dyDescent="0.3">
      <c r="B95" s="375" t="s">
        <v>94</v>
      </c>
      <c r="C95" s="378"/>
      <c r="D95" s="359"/>
      <c r="E95" s="392"/>
      <c r="F95" s="263">
        <f t="shared" si="9"/>
        <v>0</v>
      </c>
      <c r="G95" s="402"/>
      <c r="H95" s="249"/>
      <c r="I95" s="410">
        <f t="shared" si="10"/>
        <v>0</v>
      </c>
      <c r="J95" s="31"/>
      <c r="K95" s="366">
        <f t="shared" si="11"/>
        <v>0</v>
      </c>
      <c r="O95" s="336"/>
      <c r="P95" s="145">
        <f t="shared" si="12"/>
        <v>0</v>
      </c>
      <c r="Q95" s="70">
        <f t="shared" si="13"/>
        <v>0</v>
      </c>
      <c r="R95" s="34">
        <f t="shared" si="17"/>
        <v>0</v>
      </c>
      <c r="S95" s="35">
        <f t="shared" si="14"/>
        <v>0</v>
      </c>
      <c r="U95" s="290">
        <f t="shared" si="15"/>
        <v>0</v>
      </c>
      <c r="V95" s="166">
        <f t="shared" si="16"/>
        <v>0</v>
      </c>
    </row>
    <row r="96" spans="2:22" ht="16.350000000000001" customHeight="1" thickTop="1" thickBot="1" x14ac:dyDescent="0.3">
      <c r="B96" s="375" t="s">
        <v>95</v>
      </c>
      <c r="C96" s="378"/>
      <c r="D96" s="359"/>
      <c r="E96" s="392"/>
      <c r="F96" s="263">
        <f t="shared" si="9"/>
        <v>0</v>
      </c>
      <c r="G96" s="402"/>
      <c r="H96" s="249"/>
      <c r="I96" s="410">
        <f t="shared" si="10"/>
        <v>0</v>
      </c>
      <c r="J96" s="31">
        <v>0.2</v>
      </c>
      <c r="K96" s="366">
        <f t="shared" si="11"/>
        <v>0</v>
      </c>
      <c r="L96" s="315" t="s">
        <v>139</v>
      </c>
      <c r="O96" s="340">
        <v>8.8999999999999996E-2</v>
      </c>
      <c r="P96" s="145">
        <f t="shared" si="12"/>
        <v>0.2</v>
      </c>
      <c r="Q96" s="70">
        <f t="shared" si="13"/>
        <v>0</v>
      </c>
      <c r="R96" s="34">
        <f t="shared" si="17"/>
        <v>0</v>
      </c>
      <c r="S96" s="35">
        <f t="shared" si="14"/>
        <v>0</v>
      </c>
      <c r="U96" s="290">
        <f t="shared" si="15"/>
        <v>0</v>
      </c>
      <c r="V96" s="166">
        <f t="shared" si="16"/>
        <v>0</v>
      </c>
    </row>
    <row r="97" spans="1:22" ht="16.350000000000001" customHeight="1" thickTop="1" thickBot="1" x14ac:dyDescent="0.3">
      <c r="B97" s="375" t="s">
        <v>96</v>
      </c>
      <c r="C97" s="378"/>
      <c r="D97" s="359"/>
      <c r="E97" s="392"/>
      <c r="F97" s="263">
        <f t="shared" si="9"/>
        <v>0</v>
      </c>
      <c r="G97" s="402"/>
      <c r="H97" s="249"/>
      <c r="I97" s="410">
        <f t="shared" si="10"/>
        <v>0</v>
      </c>
      <c r="J97" s="31">
        <v>0.5</v>
      </c>
      <c r="K97" s="366">
        <f t="shared" si="11"/>
        <v>0</v>
      </c>
      <c r="L97" s="315" t="s">
        <v>139</v>
      </c>
      <c r="O97" s="336">
        <v>0.17</v>
      </c>
      <c r="P97" s="145">
        <f t="shared" si="12"/>
        <v>0.5</v>
      </c>
      <c r="Q97" s="70">
        <f t="shared" si="13"/>
        <v>0</v>
      </c>
      <c r="R97" s="34">
        <f t="shared" si="17"/>
        <v>0</v>
      </c>
      <c r="S97" s="35">
        <f t="shared" si="14"/>
        <v>0</v>
      </c>
      <c r="U97" s="290">
        <f t="shared" si="15"/>
        <v>0</v>
      </c>
      <c r="V97" s="166">
        <f t="shared" si="16"/>
        <v>0</v>
      </c>
    </row>
    <row r="98" spans="1:22" ht="16.350000000000001" customHeight="1" thickTop="1" thickBot="1" x14ac:dyDescent="0.3">
      <c r="B98" s="375" t="s">
        <v>97</v>
      </c>
      <c r="C98" s="378"/>
      <c r="D98" s="359"/>
      <c r="E98" s="392"/>
      <c r="F98" s="263">
        <f t="shared" si="9"/>
        <v>0</v>
      </c>
      <c r="G98" s="402"/>
      <c r="H98" s="249"/>
      <c r="I98" s="410">
        <f t="shared" si="10"/>
        <v>0</v>
      </c>
      <c r="J98" s="31">
        <v>0.1</v>
      </c>
      <c r="K98" s="366">
        <f t="shared" si="11"/>
        <v>0</v>
      </c>
      <c r="L98" s="315" t="s">
        <v>139</v>
      </c>
      <c r="O98" s="336">
        <v>0.04</v>
      </c>
      <c r="P98" s="145">
        <f t="shared" si="12"/>
        <v>0.1</v>
      </c>
      <c r="Q98" s="70">
        <f t="shared" si="13"/>
        <v>0</v>
      </c>
      <c r="R98" s="34">
        <f t="shared" si="17"/>
        <v>0</v>
      </c>
      <c r="S98" s="35">
        <f t="shared" si="14"/>
        <v>0</v>
      </c>
      <c r="U98" s="290">
        <f t="shared" si="15"/>
        <v>0</v>
      </c>
      <c r="V98" s="166">
        <f t="shared" si="16"/>
        <v>0</v>
      </c>
    </row>
    <row r="99" spans="1:22" ht="16.350000000000001" customHeight="1" thickTop="1" thickBot="1" x14ac:dyDescent="0.3">
      <c r="B99" s="375" t="s">
        <v>98</v>
      </c>
      <c r="C99" s="378"/>
      <c r="D99" s="359"/>
      <c r="E99" s="392"/>
      <c r="F99" s="263">
        <f t="shared" si="9"/>
        <v>0</v>
      </c>
      <c r="G99" s="402"/>
      <c r="H99" s="249"/>
      <c r="I99" s="410">
        <f t="shared" si="10"/>
        <v>0</v>
      </c>
      <c r="J99" s="31"/>
      <c r="K99" s="366">
        <f t="shared" si="11"/>
        <v>0</v>
      </c>
      <c r="O99" s="336"/>
      <c r="P99" s="145">
        <f t="shared" si="12"/>
        <v>0</v>
      </c>
      <c r="Q99" s="70">
        <f t="shared" si="13"/>
        <v>0</v>
      </c>
      <c r="R99" s="34">
        <f t="shared" si="17"/>
        <v>0</v>
      </c>
      <c r="S99" s="35">
        <f t="shared" si="14"/>
        <v>0</v>
      </c>
      <c r="U99" s="290">
        <f t="shared" si="15"/>
        <v>0</v>
      </c>
      <c r="V99" s="166">
        <f t="shared" si="16"/>
        <v>0</v>
      </c>
    </row>
    <row r="100" spans="1:22" ht="16.350000000000001" customHeight="1" thickTop="1" thickBot="1" x14ac:dyDescent="0.3">
      <c r="B100" s="375" t="s">
        <v>99</v>
      </c>
      <c r="C100" s="381"/>
      <c r="D100" s="359"/>
      <c r="E100" s="394"/>
      <c r="F100" s="263">
        <f t="shared" si="9"/>
        <v>0</v>
      </c>
      <c r="G100" s="402"/>
      <c r="H100" s="249"/>
      <c r="I100" s="410">
        <f t="shared" si="10"/>
        <v>0</v>
      </c>
      <c r="J100" s="31"/>
      <c r="K100" s="366">
        <f t="shared" si="11"/>
        <v>0</v>
      </c>
      <c r="O100" s="336"/>
      <c r="P100" s="145">
        <f t="shared" si="12"/>
        <v>0</v>
      </c>
      <c r="Q100" s="70">
        <f t="shared" si="13"/>
        <v>0</v>
      </c>
      <c r="R100" s="34">
        <f t="shared" si="17"/>
        <v>0</v>
      </c>
      <c r="S100" s="35">
        <f t="shared" si="14"/>
        <v>0</v>
      </c>
      <c r="U100" s="290">
        <f t="shared" si="15"/>
        <v>0</v>
      </c>
      <c r="V100" s="166">
        <f t="shared" si="16"/>
        <v>0</v>
      </c>
    </row>
    <row r="101" spans="1:22" ht="16.350000000000001" customHeight="1" thickTop="1" thickBot="1" x14ac:dyDescent="0.3">
      <c r="B101" s="375" t="s">
        <v>100</v>
      </c>
      <c r="C101" s="382"/>
      <c r="D101" s="361"/>
      <c r="E101" s="393"/>
      <c r="F101" s="264">
        <f t="shared" si="9"/>
        <v>0</v>
      </c>
      <c r="G101" s="401"/>
      <c r="H101" s="249"/>
      <c r="I101" s="410">
        <f t="shared" si="10"/>
        <v>0</v>
      </c>
      <c r="J101" s="31"/>
      <c r="K101" s="367">
        <f t="shared" si="11"/>
        <v>0</v>
      </c>
      <c r="O101" s="336"/>
      <c r="P101" s="145">
        <f t="shared" si="12"/>
        <v>0</v>
      </c>
      <c r="Q101" s="70">
        <f t="shared" si="13"/>
        <v>0</v>
      </c>
      <c r="R101" s="47">
        <f t="shared" si="17"/>
        <v>0</v>
      </c>
      <c r="S101" s="48">
        <f t="shared" si="14"/>
        <v>0</v>
      </c>
      <c r="U101" s="290">
        <f t="shared" si="15"/>
        <v>0</v>
      </c>
      <c r="V101" s="166">
        <f t="shared" si="16"/>
        <v>0</v>
      </c>
    </row>
    <row r="102" spans="1:22" ht="5.0999999999999996" customHeight="1" thickBot="1" x14ac:dyDescent="0.3">
      <c r="B102" s="265"/>
      <c r="C102" s="235"/>
      <c r="D102" s="260"/>
      <c r="E102" s="260"/>
      <c r="F102" s="260"/>
      <c r="G102" s="260"/>
      <c r="H102" s="260"/>
      <c r="I102" s="266"/>
      <c r="J102" s="76"/>
      <c r="K102" s="53"/>
      <c r="L102" s="319"/>
      <c r="M102" s="127"/>
      <c r="N102" s="127"/>
      <c r="O102" s="337"/>
      <c r="P102" s="142"/>
      <c r="Q102" s="143"/>
      <c r="R102" s="58"/>
      <c r="S102" s="58"/>
      <c r="U102" s="291"/>
      <c r="V102" s="167"/>
    </row>
    <row r="103" spans="1:22" ht="16.350000000000001" customHeight="1" thickTop="1" thickBot="1" x14ac:dyDescent="0.3">
      <c r="B103" s="267"/>
      <c r="C103" s="235"/>
      <c r="D103" s="268">
        <f>SUM(D61:D101)</f>
        <v>0</v>
      </c>
      <c r="E103" s="260"/>
      <c r="F103" s="268"/>
      <c r="G103" s="268">
        <f>SUM(G61:G101)</f>
        <v>0</v>
      </c>
      <c r="H103" s="260"/>
      <c r="I103" s="260"/>
      <c r="J103" s="53" t="s">
        <v>125</v>
      </c>
      <c r="K103" s="364">
        <f>SUM(K61:K101)</f>
        <v>0</v>
      </c>
      <c r="L103" s="319"/>
      <c r="M103" s="127"/>
      <c r="N103" s="127"/>
      <c r="O103" s="337"/>
      <c r="P103" s="53" t="s">
        <v>3</v>
      </c>
      <c r="Q103" s="61">
        <f>SUM(Q61:Q101)</f>
        <v>0</v>
      </c>
      <c r="R103" s="81">
        <f>SUM(R61:R101)</f>
        <v>0</v>
      </c>
      <c r="S103" s="61">
        <f>SUM(S61:S101)</f>
        <v>0</v>
      </c>
      <c r="U103" s="291" t="s">
        <v>157</v>
      </c>
      <c r="V103" s="168">
        <f>SUM(V61:V101)</f>
        <v>0</v>
      </c>
    </row>
    <row r="104" spans="1:22" ht="16.350000000000001" customHeight="1" x14ac:dyDescent="0.25">
      <c r="B104" s="267"/>
      <c r="C104" s="235"/>
      <c r="D104" s="268"/>
      <c r="E104" s="260"/>
      <c r="F104" s="268"/>
      <c r="G104" s="268"/>
      <c r="H104" s="260"/>
      <c r="I104" s="260"/>
      <c r="J104" s="53"/>
      <c r="K104" s="53"/>
      <c r="L104" s="319"/>
      <c r="M104" s="127"/>
      <c r="N104" s="127"/>
      <c r="O104" s="337"/>
      <c r="P104" s="53"/>
      <c r="Q104" s="76"/>
      <c r="R104" s="76"/>
      <c r="S104" s="76"/>
      <c r="U104" s="291"/>
      <c r="V104" s="169"/>
    </row>
    <row r="105" spans="1:22" ht="7.5" customHeight="1" x14ac:dyDescent="0.25">
      <c r="B105" s="267"/>
      <c r="C105" s="235"/>
      <c r="D105" s="268"/>
      <c r="E105" s="260"/>
      <c r="F105" s="268"/>
      <c r="G105" s="268"/>
      <c r="H105" s="260"/>
      <c r="I105" s="260"/>
      <c r="J105" s="53"/>
      <c r="K105" s="53"/>
      <c r="L105" s="319"/>
      <c r="M105" s="127"/>
      <c r="N105" s="127"/>
      <c r="O105" s="337"/>
      <c r="P105" s="53"/>
      <c r="Q105" s="53"/>
      <c r="R105" s="53"/>
      <c r="S105" s="53"/>
      <c r="U105" s="291"/>
      <c r="V105" s="169"/>
    </row>
    <row r="106" spans="1:22" ht="46.5" customHeight="1" x14ac:dyDescent="0.25">
      <c r="B106" s="267"/>
      <c r="C106" s="235"/>
      <c r="D106" s="268"/>
      <c r="E106" s="260"/>
      <c r="F106" s="268"/>
      <c r="G106" s="268"/>
      <c r="H106" s="260"/>
      <c r="I106" s="260"/>
      <c r="J106" s="53"/>
      <c r="K106" s="53"/>
      <c r="L106" s="319"/>
      <c r="M106" s="127"/>
      <c r="N106" s="127"/>
      <c r="O106" s="337"/>
      <c r="P106" s="53"/>
      <c r="Q106" s="53"/>
      <c r="R106" s="53"/>
      <c r="S106" s="53"/>
      <c r="U106" s="291"/>
      <c r="V106" s="169"/>
    </row>
    <row r="107" spans="1:22" ht="17.25" customHeight="1" thickBot="1" x14ac:dyDescent="0.3">
      <c r="B107" s="269"/>
      <c r="C107" s="236" t="s">
        <v>124</v>
      </c>
      <c r="D107" s="270"/>
      <c r="E107" s="271"/>
      <c r="F107" s="271"/>
      <c r="G107" s="271"/>
      <c r="H107" s="260"/>
      <c r="I107" s="271"/>
      <c r="J107" s="54"/>
      <c r="K107" s="54"/>
      <c r="L107" s="319"/>
      <c r="M107" s="127"/>
      <c r="N107" s="127"/>
      <c r="O107" s="327" t="s">
        <v>124</v>
      </c>
      <c r="P107" s="135"/>
      <c r="Q107" s="135"/>
      <c r="R107" s="54"/>
      <c r="S107" s="54"/>
      <c r="U107" s="291"/>
      <c r="V107" s="167"/>
    </row>
    <row r="108" spans="1:22" s="63" customFormat="1" ht="16.350000000000001" customHeight="1" thickTop="1" thickBot="1" x14ac:dyDescent="0.3">
      <c r="A108" s="16"/>
      <c r="B108" s="450" t="s">
        <v>0</v>
      </c>
      <c r="C108" s="451" t="s">
        <v>2</v>
      </c>
      <c r="D108" s="452" t="s">
        <v>1</v>
      </c>
      <c r="E108" s="452" t="s">
        <v>15</v>
      </c>
      <c r="F108" s="451" t="s">
        <v>14</v>
      </c>
      <c r="G108" s="426" t="s">
        <v>88</v>
      </c>
      <c r="H108" s="248"/>
      <c r="I108" s="453" t="s">
        <v>13</v>
      </c>
      <c r="J108" s="452" t="s">
        <v>141</v>
      </c>
      <c r="K108" s="426" t="s">
        <v>142</v>
      </c>
      <c r="L108" s="334"/>
      <c r="O108" s="454" t="s">
        <v>16</v>
      </c>
      <c r="P108" s="452" t="s">
        <v>17</v>
      </c>
      <c r="Q108" s="456" t="s">
        <v>9</v>
      </c>
      <c r="R108" s="451" t="s">
        <v>11</v>
      </c>
      <c r="S108" s="453" t="s">
        <v>12</v>
      </c>
      <c r="U108" s="416" t="s">
        <v>155</v>
      </c>
      <c r="V108" s="417" t="s">
        <v>156</v>
      </c>
    </row>
    <row r="109" spans="1:22" s="63" customFormat="1" ht="16.350000000000001" customHeight="1" thickTop="1" thickBot="1" x14ac:dyDescent="0.3">
      <c r="A109" s="16"/>
      <c r="B109" s="421"/>
      <c r="C109" s="423"/>
      <c r="D109" s="427"/>
      <c r="E109" s="427"/>
      <c r="F109" s="423"/>
      <c r="G109" s="427"/>
      <c r="H109" s="248"/>
      <c r="I109" s="439"/>
      <c r="J109" s="427"/>
      <c r="K109" s="427"/>
      <c r="L109" s="334"/>
      <c r="O109" s="455"/>
      <c r="P109" s="427"/>
      <c r="Q109" s="431"/>
      <c r="R109" s="423"/>
      <c r="S109" s="439"/>
      <c r="U109" s="416"/>
      <c r="V109" s="417"/>
    </row>
    <row r="110" spans="1:22" ht="16.350000000000001" customHeight="1" thickTop="1" thickBot="1" x14ac:dyDescent="0.3">
      <c r="A110" s="139"/>
      <c r="B110" s="385" t="s">
        <v>101</v>
      </c>
      <c r="C110" s="378"/>
      <c r="D110" s="362"/>
      <c r="E110" s="392"/>
      <c r="F110" s="272">
        <f>D110+E110</f>
        <v>0</v>
      </c>
      <c r="G110" s="403"/>
      <c r="H110" s="249"/>
      <c r="I110" s="410">
        <f>D110+E110-G110</f>
        <v>0</v>
      </c>
      <c r="J110" s="31">
        <v>1.2</v>
      </c>
      <c r="K110" s="365">
        <f>I110*J110</f>
        <v>0</v>
      </c>
      <c r="L110" s="315" t="s">
        <v>139</v>
      </c>
      <c r="O110" s="341">
        <v>0.73</v>
      </c>
      <c r="P110" s="144">
        <f>J110</f>
        <v>1.2</v>
      </c>
      <c r="Q110" s="70">
        <f>I110*J110</f>
        <v>0</v>
      </c>
      <c r="R110" s="34">
        <f>(P110-O110)*I110</f>
        <v>0</v>
      </c>
      <c r="S110" s="35">
        <f>R110*0.8</f>
        <v>0</v>
      </c>
      <c r="U110" s="290">
        <f>G110</f>
        <v>0</v>
      </c>
      <c r="V110" s="166">
        <f>U110*O110</f>
        <v>0</v>
      </c>
    </row>
    <row r="111" spans="1:22" ht="16.350000000000001" customHeight="1" thickTop="1" thickBot="1" x14ac:dyDescent="0.3">
      <c r="A111" s="139"/>
      <c r="B111" s="385" t="s">
        <v>102</v>
      </c>
      <c r="C111" s="378"/>
      <c r="D111" s="362"/>
      <c r="E111" s="392"/>
      <c r="F111" s="272">
        <f t="shared" ref="F111:F135" si="18">D111+E111</f>
        <v>0</v>
      </c>
      <c r="G111" s="400"/>
      <c r="H111" s="249"/>
      <c r="I111" s="410">
        <f t="shared" ref="I111:I135" si="19">D111+E111-G111</f>
        <v>0</v>
      </c>
      <c r="J111" s="31">
        <v>0.6</v>
      </c>
      <c r="K111" s="366">
        <f t="shared" ref="K111:K135" si="20">I111*J111</f>
        <v>0</v>
      </c>
      <c r="L111" s="315" t="s">
        <v>139</v>
      </c>
      <c r="O111" s="342">
        <v>0.28999999999999998</v>
      </c>
      <c r="P111" s="145">
        <f t="shared" ref="P111:P135" si="21">J111</f>
        <v>0.6</v>
      </c>
      <c r="Q111" s="70">
        <f t="shared" ref="Q111:Q135" si="22">I111*J111</f>
        <v>0</v>
      </c>
      <c r="R111" s="34">
        <f>(P111-O111)*I111</f>
        <v>0</v>
      </c>
      <c r="S111" s="35">
        <f t="shared" ref="S111:S135" si="23">R111*0.8</f>
        <v>0</v>
      </c>
      <c r="U111" s="290">
        <f t="shared" ref="U111:U136" si="24">G111</f>
        <v>0</v>
      </c>
      <c r="V111" s="166">
        <f t="shared" ref="V111:V136" si="25">U111*O111</f>
        <v>0</v>
      </c>
    </row>
    <row r="112" spans="1:22" ht="16.350000000000001" customHeight="1" thickTop="1" thickBot="1" x14ac:dyDescent="0.3">
      <c r="A112" s="139"/>
      <c r="B112" s="385" t="s">
        <v>103</v>
      </c>
      <c r="C112" s="378"/>
      <c r="D112" s="362"/>
      <c r="E112" s="392"/>
      <c r="F112" s="272">
        <f t="shared" si="18"/>
        <v>0</v>
      </c>
      <c r="G112" s="400"/>
      <c r="H112" s="249"/>
      <c r="I112" s="410">
        <f t="shared" si="19"/>
        <v>0</v>
      </c>
      <c r="J112" s="31">
        <v>0.6</v>
      </c>
      <c r="K112" s="366">
        <f t="shared" si="20"/>
        <v>0</v>
      </c>
      <c r="L112" s="315" t="s">
        <v>139</v>
      </c>
      <c r="O112" s="342">
        <v>0.28000000000000003</v>
      </c>
      <c r="P112" s="145">
        <f t="shared" si="21"/>
        <v>0.6</v>
      </c>
      <c r="Q112" s="70">
        <f t="shared" si="22"/>
        <v>0</v>
      </c>
      <c r="R112" s="34">
        <f t="shared" ref="R112:R135" si="26">(P112-O112)*I112</f>
        <v>0</v>
      </c>
      <c r="S112" s="35">
        <f t="shared" si="23"/>
        <v>0</v>
      </c>
      <c r="U112" s="290">
        <f t="shared" si="24"/>
        <v>0</v>
      </c>
      <c r="V112" s="166">
        <f t="shared" si="25"/>
        <v>0</v>
      </c>
    </row>
    <row r="113" spans="1:22" ht="16.350000000000001" customHeight="1" thickTop="1" thickBot="1" x14ac:dyDescent="0.3">
      <c r="A113" s="139"/>
      <c r="B113" s="385" t="s">
        <v>104</v>
      </c>
      <c r="C113" s="378"/>
      <c r="D113" s="362"/>
      <c r="E113" s="392"/>
      <c r="F113" s="272">
        <f t="shared" si="18"/>
        <v>0</v>
      </c>
      <c r="G113" s="400"/>
      <c r="H113" s="249"/>
      <c r="I113" s="410">
        <f t="shared" si="19"/>
        <v>0</v>
      </c>
      <c r="J113" s="31">
        <v>1.5</v>
      </c>
      <c r="K113" s="366">
        <f t="shared" si="20"/>
        <v>0</v>
      </c>
      <c r="L113" s="315" t="s">
        <v>139</v>
      </c>
      <c r="O113" s="342">
        <v>0.9</v>
      </c>
      <c r="P113" s="145">
        <f t="shared" si="21"/>
        <v>1.5</v>
      </c>
      <c r="Q113" s="70">
        <f t="shared" si="22"/>
        <v>0</v>
      </c>
      <c r="R113" s="34">
        <f t="shared" si="26"/>
        <v>0</v>
      </c>
      <c r="S113" s="35">
        <f t="shared" si="23"/>
        <v>0</v>
      </c>
      <c r="U113" s="290">
        <f t="shared" si="24"/>
        <v>0</v>
      </c>
      <c r="V113" s="166">
        <f t="shared" si="25"/>
        <v>0</v>
      </c>
    </row>
    <row r="114" spans="1:22" ht="16.350000000000001" customHeight="1" thickTop="1" thickBot="1" x14ac:dyDescent="0.3">
      <c r="A114" s="139"/>
      <c r="B114" s="385" t="s">
        <v>105</v>
      </c>
      <c r="C114" s="378"/>
      <c r="D114" s="362"/>
      <c r="E114" s="392"/>
      <c r="F114" s="272">
        <f t="shared" si="18"/>
        <v>0</v>
      </c>
      <c r="G114" s="400"/>
      <c r="H114" s="249"/>
      <c r="I114" s="410">
        <f t="shared" si="19"/>
        <v>0</v>
      </c>
      <c r="J114" s="31">
        <v>0.6</v>
      </c>
      <c r="K114" s="366">
        <f t="shared" si="20"/>
        <v>0</v>
      </c>
      <c r="L114" s="315" t="s">
        <v>139</v>
      </c>
      <c r="O114" s="342">
        <v>0.32</v>
      </c>
      <c r="P114" s="145">
        <f t="shared" si="21"/>
        <v>0.6</v>
      </c>
      <c r="Q114" s="70">
        <f t="shared" si="22"/>
        <v>0</v>
      </c>
      <c r="R114" s="34">
        <f t="shared" si="26"/>
        <v>0</v>
      </c>
      <c r="S114" s="35">
        <f t="shared" si="23"/>
        <v>0</v>
      </c>
      <c r="U114" s="290">
        <f t="shared" si="24"/>
        <v>0</v>
      </c>
      <c r="V114" s="166">
        <f t="shared" si="25"/>
        <v>0</v>
      </c>
    </row>
    <row r="115" spans="1:22" ht="16.350000000000001" customHeight="1" thickTop="1" thickBot="1" x14ac:dyDescent="0.3">
      <c r="A115" s="139"/>
      <c r="B115" s="385" t="s">
        <v>106</v>
      </c>
      <c r="C115" s="378"/>
      <c r="D115" s="362"/>
      <c r="E115" s="392"/>
      <c r="F115" s="272">
        <f t="shared" si="18"/>
        <v>0</v>
      </c>
      <c r="G115" s="400"/>
      <c r="H115" s="249"/>
      <c r="I115" s="410">
        <f t="shared" si="19"/>
        <v>0</v>
      </c>
      <c r="J115" s="31">
        <v>0.6</v>
      </c>
      <c r="K115" s="366">
        <f t="shared" si="20"/>
        <v>0</v>
      </c>
      <c r="L115" s="315" t="s">
        <v>139</v>
      </c>
      <c r="O115" s="342">
        <v>0.26</v>
      </c>
      <c r="P115" s="145">
        <f t="shared" si="21"/>
        <v>0.6</v>
      </c>
      <c r="Q115" s="70">
        <f t="shared" si="22"/>
        <v>0</v>
      </c>
      <c r="R115" s="34">
        <f t="shared" si="26"/>
        <v>0</v>
      </c>
      <c r="S115" s="35">
        <f t="shared" si="23"/>
        <v>0</v>
      </c>
      <c r="U115" s="290">
        <f t="shared" si="24"/>
        <v>0</v>
      </c>
      <c r="V115" s="166">
        <f t="shared" si="25"/>
        <v>0</v>
      </c>
    </row>
    <row r="116" spans="1:22" ht="16.350000000000001" customHeight="1" thickTop="1" thickBot="1" x14ac:dyDescent="0.3">
      <c r="A116" s="139"/>
      <c r="B116" s="385" t="s">
        <v>107</v>
      </c>
      <c r="C116" s="378"/>
      <c r="D116" s="362"/>
      <c r="E116" s="392"/>
      <c r="F116" s="272">
        <f t="shared" si="18"/>
        <v>0</v>
      </c>
      <c r="G116" s="400"/>
      <c r="H116" s="249"/>
      <c r="I116" s="410">
        <f t="shared" si="19"/>
        <v>0</v>
      </c>
      <c r="J116" s="31">
        <v>0.6</v>
      </c>
      <c r="K116" s="366">
        <f t="shared" si="20"/>
        <v>0</v>
      </c>
      <c r="L116" s="315" t="s">
        <v>139</v>
      </c>
      <c r="O116" s="342">
        <v>0.4</v>
      </c>
      <c r="P116" s="145">
        <f t="shared" si="21"/>
        <v>0.6</v>
      </c>
      <c r="Q116" s="70">
        <f t="shared" si="22"/>
        <v>0</v>
      </c>
      <c r="R116" s="34">
        <f t="shared" si="26"/>
        <v>0</v>
      </c>
      <c r="S116" s="35">
        <f t="shared" si="23"/>
        <v>0</v>
      </c>
      <c r="U116" s="290">
        <f t="shared" si="24"/>
        <v>0</v>
      </c>
      <c r="V116" s="166">
        <f t="shared" si="25"/>
        <v>0</v>
      </c>
    </row>
    <row r="117" spans="1:22" ht="16.350000000000001" customHeight="1" thickTop="1" thickBot="1" x14ac:dyDescent="0.3">
      <c r="A117" s="139"/>
      <c r="B117" s="385" t="s">
        <v>108</v>
      </c>
      <c r="C117" s="378"/>
      <c r="D117" s="362"/>
      <c r="E117" s="392"/>
      <c r="F117" s="272">
        <f t="shared" si="18"/>
        <v>0</v>
      </c>
      <c r="G117" s="400"/>
      <c r="H117" s="249"/>
      <c r="I117" s="410">
        <f t="shared" si="19"/>
        <v>0</v>
      </c>
      <c r="J117" s="31"/>
      <c r="K117" s="366">
        <f t="shared" si="20"/>
        <v>0</v>
      </c>
      <c r="L117" s="315" t="s">
        <v>139</v>
      </c>
      <c r="O117" s="342"/>
      <c r="P117" s="145">
        <f t="shared" si="21"/>
        <v>0</v>
      </c>
      <c r="Q117" s="70">
        <f t="shared" si="22"/>
        <v>0</v>
      </c>
      <c r="R117" s="34">
        <f t="shared" si="26"/>
        <v>0</v>
      </c>
      <c r="S117" s="35">
        <f t="shared" si="23"/>
        <v>0</v>
      </c>
      <c r="U117" s="290">
        <f t="shared" si="24"/>
        <v>0</v>
      </c>
      <c r="V117" s="166">
        <f t="shared" si="25"/>
        <v>0</v>
      </c>
    </row>
    <row r="118" spans="1:22" ht="16.350000000000001" customHeight="1" thickTop="1" thickBot="1" x14ac:dyDescent="0.3">
      <c r="A118" s="139"/>
      <c r="B118" s="385" t="s">
        <v>109</v>
      </c>
      <c r="C118" s="378"/>
      <c r="D118" s="362"/>
      <c r="E118" s="392"/>
      <c r="F118" s="272">
        <f t="shared" si="18"/>
        <v>0</v>
      </c>
      <c r="G118" s="400"/>
      <c r="H118" s="249"/>
      <c r="I118" s="410">
        <f t="shared" si="19"/>
        <v>0</v>
      </c>
      <c r="J118" s="31">
        <v>0.6</v>
      </c>
      <c r="K118" s="366">
        <f t="shared" si="20"/>
        <v>0</v>
      </c>
      <c r="L118" s="315" t="s">
        <v>139</v>
      </c>
      <c r="O118" s="342">
        <v>0.33</v>
      </c>
      <c r="P118" s="145">
        <f t="shared" si="21"/>
        <v>0.6</v>
      </c>
      <c r="Q118" s="70">
        <f t="shared" si="22"/>
        <v>0</v>
      </c>
      <c r="R118" s="34">
        <f t="shared" si="26"/>
        <v>0</v>
      </c>
      <c r="S118" s="35">
        <f t="shared" si="23"/>
        <v>0</v>
      </c>
      <c r="U118" s="290">
        <f t="shared" si="24"/>
        <v>0</v>
      </c>
      <c r="V118" s="166">
        <f t="shared" si="25"/>
        <v>0</v>
      </c>
    </row>
    <row r="119" spans="1:22" ht="16.350000000000001" customHeight="1" thickTop="1" thickBot="1" x14ac:dyDescent="0.3">
      <c r="A119" s="139"/>
      <c r="B119" s="385" t="s">
        <v>110</v>
      </c>
      <c r="C119" s="378"/>
      <c r="D119" s="362"/>
      <c r="E119" s="392"/>
      <c r="F119" s="272">
        <f t="shared" si="18"/>
        <v>0</v>
      </c>
      <c r="G119" s="400"/>
      <c r="H119" s="249"/>
      <c r="I119" s="410">
        <f t="shared" si="19"/>
        <v>0</v>
      </c>
      <c r="J119" s="31">
        <v>0.3</v>
      </c>
      <c r="K119" s="366">
        <f t="shared" si="20"/>
        <v>0</v>
      </c>
      <c r="L119" s="315" t="s">
        <v>139</v>
      </c>
      <c r="O119" s="342">
        <v>0.1</v>
      </c>
      <c r="P119" s="145">
        <f t="shared" si="21"/>
        <v>0.3</v>
      </c>
      <c r="Q119" s="70">
        <f t="shared" si="22"/>
        <v>0</v>
      </c>
      <c r="R119" s="34">
        <f t="shared" si="26"/>
        <v>0</v>
      </c>
      <c r="S119" s="35">
        <f t="shared" si="23"/>
        <v>0</v>
      </c>
      <c r="U119" s="290">
        <f t="shared" si="24"/>
        <v>0</v>
      </c>
      <c r="V119" s="166">
        <f t="shared" si="25"/>
        <v>0</v>
      </c>
    </row>
    <row r="120" spans="1:22" ht="16.350000000000001" customHeight="1" thickTop="1" thickBot="1" x14ac:dyDescent="0.3">
      <c r="A120" s="139"/>
      <c r="B120" s="385" t="s">
        <v>111</v>
      </c>
      <c r="C120" s="378"/>
      <c r="D120" s="362"/>
      <c r="E120" s="392"/>
      <c r="F120" s="272">
        <f t="shared" si="18"/>
        <v>0</v>
      </c>
      <c r="G120" s="400"/>
      <c r="H120" s="249"/>
      <c r="I120" s="410">
        <f t="shared" si="19"/>
        <v>0</v>
      </c>
      <c r="J120" s="31">
        <v>0.8</v>
      </c>
      <c r="K120" s="366">
        <f t="shared" si="20"/>
        <v>0</v>
      </c>
      <c r="L120" s="315" t="s">
        <v>139</v>
      </c>
      <c r="O120" s="342">
        <v>0.5</v>
      </c>
      <c r="P120" s="145">
        <f t="shared" si="21"/>
        <v>0.8</v>
      </c>
      <c r="Q120" s="70">
        <f t="shared" si="22"/>
        <v>0</v>
      </c>
      <c r="R120" s="34">
        <f t="shared" si="26"/>
        <v>0</v>
      </c>
      <c r="S120" s="35">
        <f t="shared" si="23"/>
        <v>0</v>
      </c>
      <c r="U120" s="290">
        <f t="shared" si="24"/>
        <v>0</v>
      </c>
      <c r="V120" s="166">
        <f t="shared" si="25"/>
        <v>0</v>
      </c>
    </row>
    <row r="121" spans="1:22" ht="16.350000000000001" customHeight="1" thickTop="1" thickBot="1" x14ac:dyDescent="0.3">
      <c r="A121" s="139"/>
      <c r="B121" s="385" t="s">
        <v>112</v>
      </c>
      <c r="C121" s="378"/>
      <c r="D121" s="362"/>
      <c r="E121" s="392"/>
      <c r="F121" s="272">
        <f t="shared" si="18"/>
        <v>0</v>
      </c>
      <c r="G121" s="400"/>
      <c r="H121" s="249"/>
      <c r="I121" s="410">
        <f t="shared" si="19"/>
        <v>0</v>
      </c>
      <c r="J121" s="31">
        <v>2.6</v>
      </c>
      <c r="K121" s="366">
        <f t="shared" si="20"/>
        <v>0</v>
      </c>
      <c r="L121" s="315" t="s">
        <v>139</v>
      </c>
      <c r="O121" s="342">
        <v>1.62</v>
      </c>
      <c r="P121" s="145">
        <f t="shared" si="21"/>
        <v>2.6</v>
      </c>
      <c r="Q121" s="70">
        <f t="shared" si="22"/>
        <v>0</v>
      </c>
      <c r="R121" s="34">
        <f t="shared" si="26"/>
        <v>0</v>
      </c>
      <c r="S121" s="35">
        <f t="shared" si="23"/>
        <v>0</v>
      </c>
      <c r="U121" s="290">
        <f t="shared" si="24"/>
        <v>0</v>
      </c>
      <c r="V121" s="166">
        <f t="shared" si="25"/>
        <v>0</v>
      </c>
    </row>
    <row r="122" spans="1:22" ht="16.350000000000001" customHeight="1" thickTop="1" thickBot="1" x14ac:dyDescent="0.3">
      <c r="A122" s="139"/>
      <c r="B122" s="385" t="s">
        <v>113</v>
      </c>
      <c r="C122" s="378"/>
      <c r="D122" s="362"/>
      <c r="E122" s="392"/>
      <c r="F122" s="272">
        <f t="shared" si="18"/>
        <v>0</v>
      </c>
      <c r="G122" s="400"/>
      <c r="H122" s="249"/>
      <c r="I122" s="410">
        <f t="shared" si="19"/>
        <v>0</v>
      </c>
      <c r="J122" s="31">
        <v>1.5</v>
      </c>
      <c r="K122" s="366">
        <f t="shared" si="20"/>
        <v>0</v>
      </c>
      <c r="L122" s="315" t="s">
        <v>139</v>
      </c>
      <c r="O122" s="342">
        <v>0.73</v>
      </c>
      <c r="P122" s="145">
        <f t="shared" si="21"/>
        <v>1.5</v>
      </c>
      <c r="Q122" s="70">
        <f t="shared" si="22"/>
        <v>0</v>
      </c>
      <c r="R122" s="34">
        <f t="shared" si="26"/>
        <v>0</v>
      </c>
      <c r="S122" s="35">
        <f t="shared" si="23"/>
        <v>0</v>
      </c>
      <c r="U122" s="290">
        <f t="shared" si="24"/>
        <v>0</v>
      </c>
      <c r="V122" s="166">
        <f t="shared" si="25"/>
        <v>0</v>
      </c>
    </row>
    <row r="123" spans="1:22" ht="16.350000000000001" customHeight="1" thickTop="1" thickBot="1" x14ac:dyDescent="0.3">
      <c r="A123" s="139"/>
      <c r="B123" s="385" t="s">
        <v>114</v>
      </c>
      <c r="C123" s="378"/>
      <c r="D123" s="362"/>
      <c r="E123" s="392"/>
      <c r="F123" s="272">
        <f t="shared" si="18"/>
        <v>0</v>
      </c>
      <c r="G123" s="400"/>
      <c r="H123" s="249"/>
      <c r="I123" s="410">
        <f t="shared" si="19"/>
        <v>0</v>
      </c>
      <c r="J123" s="31">
        <v>0.5</v>
      </c>
      <c r="K123" s="366">
        <f t="shared" si="20"/>
        <v>0</v>
      </c>
      <c r="L123" s="315" t="s">
        <v>139</v>
      </c>
      <c r="O123" s="342">
        <v>0.24</v>
      </c>
      <c r="P123" s="145">
        <f t="shared" si="21"/>
        <v>0.5</v>
      </c>
      <c r="Q123" s="70">
        <f t="shared" si="22"/>
        <v>0</v>
      </c>
      <c r="R123" s="34">
        <f t="shared" si="26"/>
        <v>0</v>
      </c>
      <c r="S123" s="35">
        <f t="shared" si="23"/>
        <v>0</v>
      </c>
      <c r="U123" s="290">
        <f t="shared" si="24"/>
        <v>0</v>
      </c>
      <c r="V123" s="166">
        <f t="shared" si="25"/>
        <v>0</v>
      </c>
    </row>
    <row r="124" spans="1:22" ht="16.350000000000001" customHeight="1" thickTop="1" thickBot="1" x14ac:dyDescent="0.3">
      <c r="A124" s="139"/>
      <c r="B124" s="385" t="s">
        <v>115</v>
      </c>
      <c r="C124" s="378"/>
      <c r="D124" s="362"/>
      <c r="E124" s="392"/>
      <c r="F124" s="272">
        <f t="shared" si="18"/>
        <v>0</v>
      </c>
      <c r="G124" s="400"/>
      <c r="H124" s="249"/>
      <c r="I124" s="410">
        <f t="shared" si="19"/>
        <v>0</v>
      </c>
      <c r="J124" s="31">
        <v>0.8</v>
      </c>
      <c r="K124" s="366">
        <f t="shared" si="20"/>
        <v>0</v>
      </c>
      <c r="L124" s="315" t="s">
        <v>139</v>
      </c>
      <c r="O124" s="342">
        <v>0.33</v>
      </c>
      <c r="P124" s="145">
        <f t="shared" si="21"/>
        <v>0.8</v>
      </c>
      <c r="Q124" s="70">
        <f t="shared" si="22"/>
        <v>0</v>
      </c>
      <c r="R124" s="34">
        <f t="shared" si="26"/>
        <v>0</v>
      </c>
      <c r="S124" s="35">
        <f t="shared" si="23"/>
        <v>0</v>
      </c>
      <c r="U124" s="290">
        <f t="shared" si="24"/>
        <v>0</v>
      </c>
      <c r="V124" s="166">
        <f t="shared" si="25"/>
        <v>0</v>
      </c>
    </row>
    <row r="125" spans="1:22" ht="16.350000000000001" customHeight="1" thickTop="1" thickBot="1" x14ac:dyDescent="0.3">
      <c r="A125" s="139"/>
      <c r="B125" s="385" t="s">
        <v>116</v>
      </c>
      <c r="C125" s="378"/>
      <c r="D125" s="362"/>
      <c r="E125" s="392"/>
      <c r="F125" s="272">
        <f t="shared" si="18"/>
        <v>0</v>
      </c>
      <c r="G125" s="400"/>
      <c r="H125" s="249"/>
      <c r="I125" s="410">
        <f t="shared" si="19"/>
        <v>0</v>
      </c>
      <c r="J125" s="31">
        <v>0.6</v>
      </c>
      <c r="K125" s="366">
        <f t="shared" si="20"/>
        <v>0</v>
      </c>
      <c r="L125" s="315" t="s">
        <v>139</v>
      </c>
      <c r="O125" s="342">
        <v>0.3</v>
      </c>
      <c r="P125" s="145">
        <f t="shared" si="21"/>
        <v>0.6</v>
      </c>
      <c r="Q125" s="70">
        <f t="shared" si="22"/>
        <v>0</v>
      </c>
      <c r="R125" s="34">
        <f t="shared" si="26"/>
        <v>0</v>
      </c>
      <c r="S125" s="35">
        <f t="shared" si="23"/>
        <v>0</v>
      </c>
      <c r="U125" s="290">
        <f t="shared" si="24"/>
        <v>0</v>
      </c>
      <c r="V125" s="166">
        <f t="shared" si="25"/>
        <v>0</v>
      </c>
    </row>
    <row r="126" spans="1:22" ht="16.350000000000001" customHeight="1" thickTop="1" thickBot="1" x14ac:dyDescent="0.3">
      <c r="A126" s="139"/>
      <c r="B126" s="385" t="s">
        <v>117</v>
      </c>
      <c r="C126" s="378"/>
      <c r="D126" s="362"/>
      <c r="E126" s="392"/>
      <c r="F126" s="272">
        <f t="shared" si="18"/>
        <v>0</v>
      </c>
      <c r="G126" s="400"/>
      <c r="H126" s="249"/>
      <c r="I126" s="410">
        <f t="shared" si="19"/>
        <v>0</v>
      </c>
      <c r="J126" s="31">
        <v>0.1</v>
      </c>
      <c r="K126" s="366">
        <f t="shared" si="20"/>
        <v>0</v>
      </c>
      <c r="L126" s="315" t="s">
        <v>139</v>
      </c>
      <c r="O126" s="341">
        <v>5.1999999999999998E-2</v>
      </c>
      <c r="P126" s="145">
        <f t="shared" si="21"/>
        <v>0.1</v>
      </c>
      <c r="Q126" s="70">
        <f t="shared" si="22"/>
        <v>0</v>
      </c>
      <c r="R126" s="34">
        <f t="shared" si="26"/>
        <v>0</v>
      </c>
      <c r="S126" s="35">
        <f t="shared" si="23"/>
        <v>0</v>
      </c>
      <c r="U126" s="290">
        <f t="shared" si="24"/>
        <v>0</v>
      </c>
      <c r="V126" s="166">
        <f t="shared" si="25"/>
        <v>0</v>
      </c>
    </row>
    <row r="127" spans="1:22" ht="16.350000000000001" customHeight="1" thickTop="1" thickBot="1" x14ac:dyDescent="0.3">
      <c r="A127" s="139"/>
      <c r="B127" s="385" t="s">
        <v>118</v>
      </c>
      <c r="C127" s="378"/>
      <c r="D127" s="362"/>
      <c r="E127" s="392"/>
      <c r="F127" s="272">
        <f t="shared" si="18"/>
        <v>0</v>
      </c>
      <c r="G127" s="400"/>
      <c r="H127" s="249"/>
      <c r="I127" s="410">
        <f t="shared" si="19"/>
        <v>0</v>
      </c>
      <c r="J127" s="31">
        <v>0.6</v>
      </c>
      <c r="K127" s="366">
        <f t="shared" si="20"/>
        <v>0</v>
      </c>
      <c r="L127" s="315" t="s">
        <v>139</v>
      </c>
      <c r="O127" s="342">
        <v>0.37</v>
      </c>
      <c r="P127" s="145">
        <f t="shared" si="21"/>
        <v>0.6</v>
      </c>
      <c r="Q127" s="70">
        <f t="shared" si="22"/>
        <v>0</v>
      </c>
      <c r="R127" s="34">
        <f t="shared" si="26"/>
        <v>0</v>
      </c>
      <c r="S127" s="35">
        <f t="shared" si="23"/>
        <v>0</v>
      </c>
      <c r="U127" s="290">
        <f t="shared" si="24"/>
        <v>0</v>
      </c>
      <c r="V127" s="166">
        <f t="shared" si="25"/>
        <v>0</v>
      </c>
    </row>
    <row r="128" spans="1:22" ht="16.350000000000001" customHeight="1" thickTop="1" thickBot="1" x14ac:dyDescent="0.3">
      <c r="A128" s="139"/>
      <c r="B128" s="385" t="s">
        <v>119</v>
      </c>
      <c r="C128" s="381"/>
      <c r="D128" s="362"/>
      <c r="E128" s="392"/>
      <c r="F128" s="272">
        <f t="shared" si="18"/>
        <v>0</v>
      </c>
      <c r="G128" s="400"/>
      <c r="H128" s="249"/>
      <c r="I128" s="410">
        <f t="shared" si="19"/>
        <v>0</v>
      </c>
      <c r="J128" s="31">
        <v>0.9</v>
      </c>
      <c r="K128" s="366">
        <f t="shared" si="20"/>
        <v>0</v>
      </c>
      <c r="L128" s="315" t="s">
        <v>139</v>
      </c>
      <c r="O128" s="342">
        <v>0.54</v>
      </c>
      <c r="P128" s="145">
        <f t="shared" si="21"/>
        <v>0.9</v>
      </c>
      <c r="Q128" s="70">
        <f t="shared" si="22"/>
        <v>0</v>
      </c>
      <c r="R128" s="34">
        <f t="shared" si="26"/>
        <v>0</v>
      </c>
      <c r="S128" s="35">
        <f t="shared" si="23"/>
        <v>0</v>
      </c>
      <c r="U128" s="290">
        <f t="shared" si="24"/>
        <v>0</v>
      </c>
      <c r="V128" s="166">
        <f t="shared" si="25"/>
        <v>0</v>
      </c>
    </row>
    <row r="129" spans="1:23" ht="16.350000000000001" customHeight="1" thickTop="1" thickBot="1" x14ac:dyDescent="0.3">
      <c r="A129" s="139"/>
      <c r="B129" s="385" t="s">
        <v>120</v>
      </c>
      <c r="C129" s="381"/>
      <c r="D129" s="362"/>
      <c r="E129" s="395"/>
      <c r="F129" s="272">
        <f t="shared" si="18"/>
        <v>0</v>
      </c>
      <c r="G129" s="400"/>
      <c r="H129" s="273"/>
      <c r="I129" s="410">
        <f t="shared" si="19"/>
        <v>0</v>
      </c>
      <c r="J129" s="31">
        <v>0.7</v>
      </c>
      <c r="K129" s="366">
        <f t="shared" si="20"/>
        <v>0</v>
      </c>
      <c r="L129" s="315" t="s">
        <v>139</v>
      </c>
      <c r="O129" s="342">
        <v>0.3</v>
      </c>
      <c r="P129" s="145">
        <f t="shared" si="21"/>
        <v>0.7</v>
      </c>
      <c r="Q129" s="70">
        <f t="shared" si="22"/>
        <v>0</v>
      </c>
      <c r="R129" s="34">
        <f t="shared" si="26"/>
        <v>0</v>
      </c>
      <c r="S129" s="35">
        <f t="shared" si="23"/>
        <v>0</v>
      </c>
      <c r="U129" s="290">
        <f t="shared" si="24"/>
        <v>0</v>
      </c>
      <c r="V129" s="166">
        <f t="shared" si="25"/>
        <v>0</v>
      </c>
    </row>
    <row r="130" spans="1:23" ht="16.350000000000001" customHeight="1" thickTop="1" thickBot="1" x14ac:dyDescent="0.3">
      <c r="A130" s="139"/>
      <c r="B130" s="385" t="s">
        <v>121</v>
      </c>
      <c r="C130" s="381"/>
      <c r="D130" s="362"/>
      <c r="E130" s="394"/>
      <c r="F130" s="272">
        <f t="shared" si="18"/>
        <v>0</v>
      </c>
      <c r="G130" s="400"/>
      <c r="H130" s="249"/>
      <c r="I130" s="410">
        <f t="shared" si="19"/>
        <v>0</v>
      </c>
      <c r="J130" s="31">
        <v>0.5</v>
      </c>
      <c r="K130" s="366">
        <f t="shared" si="20"/>
        <v>0</v>
      </c>
      <c r="L130" s="315" t="s">
        <v>139</v>
      </c>
      <c r="O130" s="342">
        <v>0.27</v>
      </c>
      <c r="P130" s="145">
        <f t="shared" si="21"/>
        <v>0.5</v>
      </c>
      <c r="Q130" s="70">
        <f t="shared" si="22"/>
        <v>0</v>
      </c>
      <c r="R130" s="34">
        <f t="shared" si="26"/>
        <v>0</v>
      </c>
      <c r="S130" s="35">
        <f t="shared" si="23"/>
        <v>0</v>
      </c>
      <c r="U130" s="290">
        <f t="shared" si="24"/>
        <v>0</v>
      </c>
      <c r="V130" s="166">
        <f t="shared" si="25"/>
        <v>0</v>
      </c>
    </row>
    <row r="131" spans="1:23" ht="16.350000000000001" customHeight="1" thickTop="1" thickBot="1" x14ac:dyDescent="0.3">
      <c r="A131" s="139"/>
      <c r="B131" s="383" t="s">
        <v>122</v>
      </c>
      <c r="C131" s="381"/>
      <c r="D131" s="362"/>
      <c r="E131" s="394"/>
      <c r="F131" s="272">
        <f t="shared" si="18"/>
        <v>0</v>
      </c>
      <c r="G131" s="400"/>
      <c r="H131" s="249"/>
      <c r="I131" s="410">
        <f t="shared" si="19"/>
        <v>0</v>
      </c>
      <c r="J131" s="31">
        <v>0.6</v>
      </c>
      <c r="K131" s="366">
        <f t="shared" si="20"/>
        <v>0</v>
      </c>
      <c r="L131" s="315" t="s">
        <v>139</v>
      </c>
      <c r="O131" s="342">
        <v>0.32</v>
      </c>
      <c r="P131" s="145">
        <f t="shared" si="21"/>
        <v>0.6</v>
      </c>
      <c r="Q131" s="70">
        <f t="shared" si="22"/>
        <v>0</v>
      </c>
      <c r="R131" s="34">
        <f t="shared" si="26"/>
        <v>0</v>
      </c>
      <c r="S131" s="35">
        <f t="shared" si="23"/>
        <v>0</v>
      </c>
      <c r="U131" s="290">
        <f t="shared" si="24"/>
        <v>0</v>
      </c>
      <c r="V131" s="166">
        <f t="shared" si="25"/>
        <v>0</v>
      </c>
    </row>
    <row r="132" spans="1:23" ht="16.350000000000001" customHeight="1" thickTop="1" thickBot="1" x14ac:dyDescent="0.3">
      <c r="A132" s="139"/>
      <c r="B132" s="386" t="s">
        <v>123</v>
      </c>
      <c r="C132" s="381"/>
      <c r="D132" s="362"/>
      <c r="E132" s="394"/>
      <c r="F132" s="272">
        <f t="shared" si="18"/>
        <v>0</v>
      </c>
      <c r="G132" s="400"/>
      <c r="H132" s="249"/>
      <c r="I132" s="410">
        <f t="shared" si="19"/>
        <v>0</v>
      </c>
      <c r="J132" s="31"/>
      <c r="K132" s="366">
        <f t="shared" si="20"/>
        <v>0</v>
      </c>
      <c r="O132" s="342"/>
      <c r="P132" s="145">
        <f t="shared" si="21"/>
        <v>0</v>
      </c>
      <c r="Q132" s="70">
        <f t="shared" si="22"/>
        <v>0</v>
      </c>
      <c r="R132" s="34">
        <f t="shared" si="26"/>
        <v>0</v>
      </c>
      <c r="S132" s="35">
        <f t="shared" si="23"/>
        <v>0</v>
      </c>
      <c r="U132" s="290">
        <f t="shared" si="24"/>
        <v>0</v>
      </c>
      <c r="V132" s="166">
        <f t="shared" si="25"/>
        <v>0</v>
      </c>
    </row>
    <row r="133" spans="1:23" ht="16.350000000000001" customHeight="1" thickTop="1" thickBot="1" x14ac:dyDescent="0.3">
      <c r="A133" s="139"/>
      <c r="B133" s="386" t="s">
        <v>131</v>
      </c>
      <c r="C133" s="381"/>
      <c r="D133" s="362"/>
      <c r="E133" s="394"/>
      <c r="F133" s="272">
        <f t="shared" si="18"/>
        <v>0</v>
      </c>
      <c r="G133" s="400"/>
      <c r="H133" s="249"/>
      <c r="I133" s="410">
        <f t="shared" si="19"/>
        <v>0</v>
      </c>
      <c r="J133" s="31"/>
      <c r="K133" s="366">
        <f t="shared" si="20"/>
        <v>0</v>
      </c>
      <c r="O133" s="342"/>
      <c r="P133" s="145">
        <f t="shared" si="21"/>
        <v>0</v>
      </c>
      <c r="Q133" s="70">
        <f t="shared" si="22"/>
        <v>0</v>
      </c>
      <c r="R133" s="34">
        <f t="shared" si="26"/>
        <v>0</v>
      </c>
      <c r="S133" s="35">
        <f t="shared" si="23"/>
        <v>0</v>
      </c>
      <c r="U133" s="290">
        <f t="shared" si="24"/>
        <v>0</v>
      </c>
      <c r="V133" s="166">
        <f t="shared" si="25"/>
        <v>0</v>
      </c>
    </row>
    <row r="134" spans="1:23" ht="16.350000000000001" customHeight="1" thickTop="1" thickBot="1" x14ac:dyDescent="0.3">
      <c r="A134" s="139"/>
      <c r="B134" s="386" t="s">
        <v>132</v>
      </c>
      <c r="C134" s="381"/>
      <c r="D134" s="362"/>
      <c r="E134" s="394"/>
      <c r="F134" s="272">
        <f t="shared" si="18"/>
        <v>0</v>
      </c>
      <c r="G134" s="400"/>
      <c r="H134" s="249"/>
      <c r="I134" s="410">
        <f t="shared" si="19"/>
        <v>0</v>
      </c>
      <c r="J134" s="31"/>
      <c r="K134" s="366">
        <f t="shared" si="20"/>
        <v>0</v>
      </c>
      <c r="O134" s="342"/>
      <c r="P134" s="145">
        <f t="shared" si="21"/>
        <v>0</v>
      </c>
      <c r="Q134" s="70">
        <f t="shared" si="22"/>
        <v>0</v>
      </c>
      <c r="R134" s="34">
        <f t="shared" si="26"/>
        <v>0</v>
      </c>
      <c r="S134" s="35">
        <f t="shared" si="23"/>
        <v>0</v>
      </c>
      <c r="U134" s="290">
        <f t="shared" si="24"/>
        <v>0</v>
      </c>
      <c r="V134" s="166">
        <f t="shared" si="25"/>
        <v>0</v>
      </c>
    </row>
    <row r="135" spans="1:23" ht="16.350000000000001" customHeight="1" thickTop="1" thickBot="1" x14ac:dyDescent="0.3">
      <c r="A135" s="139"/>
      <c r="B135" s="387" t="s">
        <v>133</v>
      </c>
      <c r="C135" s="382"/>
      <c r="D135" s="363"/>
      <c r="E135" s="393"/>
      <c r="F135" s="274">
        <f t="shared" si="18"/>
        <v>0</v>
      </c>
      <c r="G135" s="404"/>
      <c r="H135" s="249"/>
      <c r="I135" s="408">
        <f t="shared" si="19"/>
        <v>0</v>
      </c>
      <c r="J135" s="45"/>
      <c r="K135" s="367">
        <f t="shared" si="20"/>
        <v>0</v>
      </c>
      <c r="O135" s="342"/>
      <c r="P135" s="145">
        <f t="shared" si="21"/>
        <v>0</v>
      </c>
      <c r="Q135" s="70">
        <f t="shared" si="22"/>
        <v>0</v>
      </c>
      <c r="R135" s="34">
        <f t="shared" si="26"/>
        <v>0</v>
      </c>
      <c r="S135" s="35">
        <f t="shared" si="23"/>
        <v>0</v>
      </c>
      <c r="T135" s="126"/>
      <c r="U135" s="292">
        <f t="shared" si="24"/>
        <v>0</v>
      </c>
      <c r="V135" s="166">
        <f t="shared" si="25"/>
        <v>0</v>
      </c>
    </row>
    <row r="136" spans="1:23" s="122" customFormat="1" ht="5.0999999999999996" customHeight="1" thickTop="1" thickBot="1" x14ac:dyDescent="0.3">
      <c r="A136" s="127"/>
      <c r="B136" s="275"/>
      <c r="C136" s="235"/>
      <c r="D136" s="260"/>
      <c r="E136" s="260"/>
      <c r="F136" s="260"/>
      <c r="G136" s="266"/>
      <c r="H136" s="260"/>
      <c r="I136" s="260"/>
      <c r="J136" s="53"/>
      <c r="K136" s="53"/>
      <c r="L136" s="319"/>
      <c r="O136" s="337"/>
      <c r="P136" s="142"/>
      <c r="Q136" s="143"/>
      <c r="R136" s="58"/>
      <c r="S136" s="58"/>
      <c r="T136" s="127"/>
      <c r="U136" s="293">
        <f t="shared" si="24"/>
        <v>0</v>
      </c>
      <c r="V136" s="170">
        <f t="shared" si="25"/>
        <v>0</v>
      </c>
    </row>
    <row r="137" spans="1:23" ht="17.100000000000001" customHeight="1" thickTop="1" thickBot="1" x14ac:dyDescent="0.3">
      <c r="A137" s="146"/>
      <c r="B137" s="276"/>
      <c r="C137" s="237"/>
      <c r="D137" s="241">
        <f>SUM(D110:D135)</f>
        <v>0</v>
      </c>
      <c r="G137" s="241">
        <f>SUM(G110:G135)</f>
        <v>0</v>
      </c>
      <c r="J137" s="6" t="s">
        <v>3</v>
      </c>
      <c r="K137" s="364">
        <f>SUM(K110:K135)</f>
        <v>0</v>
      </c>
      <c r="L137" s="317"/>
      <c r="P137" s="345" t="s">
        <v>3</v>
      </c>
      <c r="Q137" s="93">
        <f>SUM(Q110:Q135)</f>
        <v>0</v>
      </c>
      <c r="R137" s="61">
        <f>SUM(R110:R135)</f>
        <v>0</v>
      </c>
      <c r="S137" s="62">
        <f>SUM(S110:S135)</f>
        <v>0</v>
      </c>
      <c r="T137" s="126"/>
      <c r="U137" s="294" t="s">
        <v>157</v>
      </c>
      <c r="V137" s="168">
        <f>SUM(V110:V135)</f>
        <v>0</v>
      </c>
    </row>
    <row r="138" spans="1:23" ht="17.100000000000001" customHeight="1" thickBot="1" x14ac:dyDescent="0.3">
      <c r="A138" s="146"/>
      <c r="B138" s="276"/>
      <c r="C138" s="237"/>
      <c r="K138" s="53"/>
      <c r="L138" s="317"/>
      <c r="O138" s="335"/>
      <c r="P138" s="346"/>
      <c r="Q138" s="95"/>
      <c r="R138" s="54"/>
      <c r="S138" s="54"/>
      <c r="U138" s="295"/>
      <c r="V138" s="167"/>
      <c r="W138" s="126"/>
    </row>
    <row r="139" spans="1:23" ht="15" customHeight="1" x14ac:dyDescent="0.25">
      <c r="C139" s="238"/>
      <c r="G139" s="244"/>
      <c r="H139" s="245"/>
      <c r="I139" s="277"/>
      <c r="J139" s="147"/>
      <c r="K139" s="147"/>
      <c r="N139" s="127"/>
      <c r="O139" s="462"/>
      <c r="P139" s="463"/>
      <c r="Q139" s="456" t="s">
        <v>9</v>
      </c>
      <c r="R139" s="422" t="s">
        <v>11</v>
      </c>
      <c r="S139" s="426" t="s">
        <v>127</v>
      </c>
      <c r="U139" s="296"/>
      <c r="V139" s="167"/>
      <c r="W139" s="126"/>
    </row>
    <row r="140" spans="1:23" ht="15" customHeight="1" thickBot="1" x14ac:dyDescent="0.3">
      <c r="C140" s="233"/>
      <c r="D140" s="278"/>
      <c r="E140" s="279"/>
      <c r="F140" s="279"/>
      <c r="G140" s="244"/>
      <c r="H140" s="245"/>
      <c r="I140" s="277"/>
      <c r="J140" s="147"/>
      <c r="K140" s="147"/>
      <c r="N140" s="148"/>
      <c r="O140" s="462"/>
      <c r="P140" s="464"/>
      <c r="Q140" s="431"/>
      <c r="R140" s="423"/>
      <c r="S140" s="427"/>
      <c r="U140" s="297"/>
      <c r="V140" s="167"/>
      <c r="W140" s="126"/>
    </row>
    <row r="141" spans="1:23" ht="18" customHeight="1" thickTop="1" thickBot="1" x14ac:dyDescent="0.3">
      <c r="D141" s="460" t="s">
        <v>6</v>
      </c>
      <c r="E141" s="461"/>
      <c r="F141" s="350"/>
      <c r="G141" s="233"/>
      <c r="H141" s="235"/>
      <c r="I141" s="280" t="s">
        <v>4</v>
      </c>
      <c r="J141" s="99">
        <f>K53</f>
        <v>0</v>
      </c>
      <c r="K141" s="147"/>
      <c r="N141" s="127"/>
      <c r="O141" s="343"/>
      <c r="P141" s="354" t="s">
        <v>128</v>
      </c>
      <c r="Q141" s="101">
        <f>Q53</f>
        <v>0</v>
      </c>
      <c r="R141" s="101">
        <f>R53</f>
        <v>0</v>
      </c>
      <c r="S141" s="101">
        <f>S53</f>
        <v>0</v>
      </c>
      <c r="U141" s="298" t="s">
        <v>4</v>
      </c>
      <c r="V141" s="171">
        <f>V53</f>
        <v>0</v>
      </c>
    </row>
    <row r="142" spans="1:23" ht="18" customHeight="1" thickTop="1" thickBot="1" x14ac:dyDescent="0.3">
      <c r="D142" s="460" t="s">
        <v>7</v>
      </c>
      <c r="E142" s="461"/>
      <c r="F142" s="351"/>
      <c r="G142" s="233"/>
      <c r="H142" s="235"/>
      <c r="I142" s="280" t="s">
        <v>5</v>
      </c>
      <c r="J142" s="99">
        <f>K103</f>
        <v>0</v>
      </c>
      <c r="K142" s="147"/>
      <c r="N142" s="127"/>
      <c r="O142" s="343"/>
      <c r="P142" s="355" t="s">
        <v>129</v>
      </c>
      <c r="Q142" s="103">
        <f>Q103</f>
        <v>0</v>
      </c>
      <c r="R142" s="103">
        <f>R103</f>
        <v>0</v>
      </c>
      <c r="S142" s="103">
        <f>S103</f>
        <v>0</v>
      </c>
      <c r="U142" s="298" t="s">
        <v>5</v>
      </c>
      <c r="V142" s="171">
        <f>V103</f>
        <v>0</v>
      </c>
    </row>
    <row r="143" spans="1:23" ht="18" customHeight="1" thickTop="1" thickBot="1" x14ac:dyDescent="0.3">
      <c r="D143" s="460" t="s">
        <v>8</v>
      </c>
      <c r="E143" s="461"/>
      <c r="F143" s="351"/>
      <c r="G143" s="233"/>
      <c r="H143" s="235"/>
      <c r="I143" s="280" t="s">
        <v>124</v>
      </c>
      <c r="J143" s="99">
        <f>K137</f>
        <v>0</v>
      </c>
      <c r="K143" s="147"/>
      <c r="N143" s="127"/>
      <c r="O143" s="343"/>
      <c r="P143" s="356" t="s">
        <v>130</v>
      </c>
      <c r="Q143" s="105">
        <f>Q137</f>
        <v>0</v>
      </c>
      <c r="R143" s="105">
        <f>R137</f>
        <v>0</v>
      </c>
      <c r="S143" s="105">
        <f>S137</f>
        <v>0</v>
      </c>
      <c r="U143" s="298" t="s">
        <v>124</v>
      </c>
      <c r="V143" s="171">
        <f>V137</f>
        <v>0</v>
      </c>
    </row>
    <row r="144" spans="1:23" ht="5.0999999999999996" customHeight="1" thickBot="1" x14ac:dyDescent="0.3">
      <c r="D144" s="232"/>
      <c r="E144" s="232"/>
      <c r="F144" s="232"/>
      <c r="G144" s="233"/>
      <c r="H144" s="235"/>
      <c r="I144" s="281"/>
      <c r="J144" s="106"/>
      <c r="K144" s="147"/>
      <c r="N144" s="127"/>
      <c r="O144" s="337"/>
      <c r="U144" s="297"/>
      <c r="V144" s="172"/>
    </row>
    <row r="145" spans="3:22" ht="18" customHeight="1" thickTop="1" thickBot="1" x14ac:dyDescent="0.3">
      <c r="D145" s="232"/>
      <c r="E145" s="282" t="s">
        <v>126</v>
      </c>
      <c r="F145" s="388">
        <f>SUM(F141:F143)</f>
        <v>0</v>
      </c>
      <c r="G145" s="233"/>
      <c r="H145" s="235"/>
      <c r="I145" s="282" t="s">
        <v>126</v>
      </c>
      <c r="J145" s="389">
        <f>SUM(J141:J143)</f>
        <v>0</v>
      </c>
      <c r="K145" s="147"/>
      <c r="N145" s="75"/>
      <c r="O145" s="344"/>
      <c r="P145" s="357" t="s">
        <v>126</v>
      </c>
      <c r="Q145" s="110">
        <f>SUM(Q141:Q143)</f>
        <v>0</v>
      </c>
      <c r="R145" s="110">
        <f>SUM(R141:R143)</f>
        <v>0</v>
      </c>
      <c r="S145" s="111">
        <f>SUM(S141:S143)</f>
        <v>0</v>
      </c>
      <c r="U145" s="299" t="s">
        <v>126</v>
      </c>
      <c r="V145" s="171">
        <f>SUM(V141:V143)</f>
        <v>0</v>
      </c>
    </row>
    <row r="146" spans="3:22" ht="17.100000000000001" customHeight="1" thickBot="1" x14ac:dyDescent="0.3">
      <c r="D146" s="232"/>
      <c r="E146" s="232"/>
      <c r="F146" s="283"/>
      <c r="G146" s="233"/>
      <c r="H146" s="235"/>
      <c r="I146" s="281"/>
      <c r="J146" s="112"/>
      <c r="K146" s="147"/>
      <c r="O146" s="335"/>
      <c r="P146" s="347"/>
      <c r="Q146" s="149"/>
      <c r="R146" s="136"/>
      <c r="S146" s="136"/>
    </row>
    <row r="147" spans="3:22" ht="17.100000000000001" customHeight="1" thickTop="1" thickBot="1" x14ac:dyDescent="0.3">
      <c r="D147" s="232"/>
      <c r="E147" s="232"/>
      <c r="F147" s="232"/>
      <c r="G147" s="232"/>
      <c r="H147" s="284"/>
      <c r="I147" s="281"/>
      <c r="J147" s="106"/>
      <c r="K147" s="147"/>
      <c r="O147" s="335"/>
      <c r="P147" s="349" t="s">
        <v>126</v>
      </c>
      <c r="Q147" s="352">
        <f>Q145-F145</f>
        <v>0</v>
      </c>
      <c r="R147" s="348"/>
      <c r="S147" s="353"/>
    </row>
    <row r="148" spans="3:22" ht="20.100000000000001" customHeight="1" thickTop="1" thickBot="1" x14ac:dyDescent="0.3">
      <c r="C148" s="237"/>
      <c r="D148" s="232"/>
      <c r="E148" s="232"/>
      <c r="F148" s="232"/>
      <c r="G148" s="232"/>
      <c r="H148" s="284"/>
      <c r="I148" s="285" t="s">
        <v>87</v>
      </c>
      <c r="J148" s="390">
        <f>J145-F145</f>
        <v>0</v>
      </c>
      <c r="K148" s="115"/>
    </row>
    <row r="149" spans="3:22" ht="17.100000000000001" customHeight="1" thickBot="1" x14ac:dyDescent="0.3">
      <c r="D149" s="286"/>
      <c r="E149" s="286"/>
      <c r="F149" s="232"/>
      <c r="G149" s="233"/>
      <c r="H149" s="284"/>
      <c r="I149" s="283"/>
      <c r="J149" s="116"/>
    </row>
    <row r="150" spans="3:22" ht="17.100000000000001" customHeight="1" thickTop="1" thickBot="1" x14ac:dyDescent="0.3">
      <c r="C150" s="238" t="s">
        <v>135</v>
      </c>
      <c r="D150" s="465"/>
      <c r="E150" s="466"/>
      <c r="F150" s="287"/>
      <c r="G150" s="288"/>
      <c r="H150" s="245"/>
    </row>
    <row r="151" spans="3:22" ht="17.100000000000001" customHeight="1" thickTop="1" thickBot="1" x14ac:dyDescent="0.3">
      <c r="C151" s="238"/>
      <c r="D151" s="467"/>
      <c r="E151" s="467"/>
      <c r="G151" s="244"/>
      <c r="H151" s="245"/>
    </row>
    <row r="152" spans="3:22" ht="17.100000000000001" customHeight="1" thickTop="1" thickBot="1" x14ac:dyDescent="0.3">
      <c r="C152" s="238" t="s">
        <v>134</v>
      </c>
      <c r="D152" s="468">
        <f>D150-J148</f>
        <v>0</v>
      </c>
      <c r="E152" s="469"/>
      <c r="F152" s="287"/>
    </row>
    <row r="153" spans="3:22" ht="17.100000000000001" customHeight="1" thickTop="1" x14ac:dyDescent="0.25">
      <c r="D153" s="289"/>
      <c r="E153" s="289"/>
      <c r="O153" s="335"/>
    </row>
  </sheetData>
  <mergeCells count="65">
    <mergeCell ref="D141:E141"/>
    <mergeCell ref="D142:E142"/>
    <mergeCell ref="D143:E143"/>
    <mergeCell ref="D150:E150"/>
    <mergeCell ref="D151:E151"/>
    <mergeCell ref="D152:E152"/>
    <mergeCell ref="R108:R109"/>
    <mergeCell ref="S108:S109"/>
    <mergeCell ref="U108:U109"/>
    <mergeCell ref="V108:V109"/>
    <mergeCell ref="O139:O140"/>
    <mergeCell ref="P139:P140"/>
    <mergeCell ref="Q139:Q140"/>
    <mergeCell ref="R139:R140"/>
    <mergeCell ref="S139:S140"/>
    <mergeCell ref="I108:I109"/>
    <mergeCell ref="J108:J109"/>
    <mergeCell ref="K108:K109"/>
    <mergeCell ref="O108:O109"/>
    <mergeCell ref="P108:P109"/>
    <mergeCell ref="Q108:Q109"/>
    <mergeCell ref="R59:R60"/>
    <mergeCell ref="S59:S60"/>
    <mergeCell ref="U59:U60"/>
    <mergeCell ref="V59:V60"/>
    <mergeCell ref="B108:B109"/>
    <mergeCell ref="C108:C109"/>
    <mergeCell ref="D108:D109"/>
    <mergeCell ref="E108:E109"/>
    <mergeCell ref="F108:F109"/>
    <mergeCell ref="G108:G109"/>
    <mergeCell ref="I59:I60"/>
    <mergeCell ref="J59:J60"/>
    <mergeCell ref="K59:K60"/>
    <mergeCell ref="O59:O60"/>
    <mergeCell ref="P59:P60"/>
    <mergeCell ref="Q59:Q60"/>
    <mergeCell ref="B59:B60"/>
    <mergeCell ref="C59:C60"/>
    <mergeCell ref="D59:D60"/>
    <mergeCell ref="E59:E60"/>
    <mergeCell ref="F59:F60"/>
    <mergeCell ref="G59:G60"/>
    <mergeCell ref="P14:P15"/>
    <mergeCell ref="Q14:Q15"/>
    <mergeCell ref="R14:R15"/>
    <mergeCell ref="S14:S15"/>
    <mergeCell ref="U14:U15"/>
    <mergeCell ref="V14:V15"/>
    <mergeCell ref="G14:G15"/>
    <mergeCell ref="I14:I15"/>
    <mergeCell ref="J14:J15"/>
    <mergeCell ref="K14:K15"/>
    <mergeCell ref="L14:L15"/>
    <mergeCell ref="O14:O15"/>
    <mergeCell ref="C1:J1"/>
    <mergeCell ref="O1:R1"/>
    <mergeCell ref="H2:J2"/>
    <mergeCell ref="P2:Q2"/>
    <mergeCell ref="H3:I3"/>
    <mergeCell ref="B14:B15"/>
    <mergeCell ref="C14:C15"/>
    <mergeCell ref="D14:D15"/>
    <mergeCell ref="E14:E15"/>
    <mergeCell ref="F14:F15"/>
  </mergeCells>
  <conditionalFormatting sqref="D150:E150">
    <cfRule type="dataBar" priority="8">
      <dataBar>
        <cfvo type="min"/>
        <cfvo type="max"/>
        <color rgb="FFD6007B"/>
      </dataBar>
    </cfRule>
  </conditionalFormatting>
  <conditionalFormatting sqref="D152:E152">
    <cfRule type="cellIs" dxfId="20" priority="4" operator="greaterThan">
      <formula>0.0001</formula>
    </cfRule>
    <cfRule type="cellIs" dxfId="19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6:G51 G61:G101 G110:G135">
    <cfRule type="expression" dxfId="18" priority="3">
      <formula>INDIRECT("'"&amp;TRIM(RIGHT(SUBSTITUTE(CELL("filename",A16),"]","   "),3))+1&amp;"'!D"&amp;ROW(G16))&lt;&gt;G16</formula>
    </cfRule>
  </conditionalFormatting>
  <conditionalFormatting sqref="D16:D51 D61:D101 D110:D135">
    <cfRule type="expression" dxfId="16" priority="1">
      <formula>INDIRECT("'"&amp;TRIM(RIGHT(SUBSTITUTE(CELL("filename",A16),"]","   "),3))-1&amp;"'!G"&amp;ROW(G16))&lt;&gt;D16</formula>
    </cfRule>
  </conditionalFormatting>
  <dataValidations count="1">
    <dataValidation type="list" allowBlank="1" sqref="H2:J2" xr:uid="{EE12F3F1-83F9-426A-8A4B-C15772271951}">
      <formula1>$N$1:$N$3</formula1>
    </dataValidation>
  </dataValidations>
  <pageMargins left="0" right="0" top="0" bottom="0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21" r:id="rId4" name="Button 1">
              <controlPr defaultSize="0" print="0" autoFill="0" autoPict="0" macro="[0]!NovyHarok">
                <anchor moveWithCells="1">
                  <from>
                    <xdr:col>20</xdr:col>
                    <xdr:colOff>581025</xdr:colOff>
                    <xdr:row>145</xdr:row>
                    <xdr:rowOff>142875</xdr:rowOff>
                  </from>
                  <to>
                    <xdr:col>21</xdr:col>
                    <xdr:colOff>19050</xdr:colOff>
                    <xdr:row>145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E63AFE4-E3BB-4AA9-A347-627181DE3356}">
            <xm:f>NOT(ISERROR(SEARCH("-",I16)))</xm:f>
            <xm:f>"-"</xm:f>
            <x14:dxf>
              <fill>
                <patternFill>
                  <bgColor rgb="FFFF0000"/>
                </patternFill>
              </fill>
            </x14:dxf>
          </x14:cfRule>
          <xm:sqref>I16:I51 I61:I101 I110:I135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Originál</vt:lpstr>
      <vt:lpstr>Inventár</vt:lpstr>
      <vt:lpstr>Sumár</vt:lpstr>
      <vt:lpstr>Sklad</vt:lpstr>
      <vt:lpstr>0</vt:lpstr>
      <vt:lpstr>'0'!Názvy_tlače</vt:lpstr>
      <vt:lpstr>Inventár!Názvy_tlače</vt:lpstr>
      <vt:lpstr>Originál!Názvy_tlače</vt:lpstr>
      <vt:lpstr>Sumár!Názvy_tlače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Lokšík</dc:creator>
  <cp:lastModifiedBy>Elnino</cp:lastModifiedBy>
  <cp:lastPrinted>2018-07-23T21:28:08Z</cp:lastPrinted>
  <dcterms:created xsi:type="dcterms:W3CDTF">2016-11-15T12:45:07Z</dcterms:created>
  <dcterms:modified xsi:type="dcterms:W3CDTF">2018-10-24T10:17:18Z</dcterms:modified>
</cp:coreProperties>
</file>