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13_ncr:1_{56C0041A-3618-42C6-8C13-F4AD4FE9CEA2}" xr6:coauthVersionLast="28" xr6:coauthVersionMax="28" xr10:uidLastSave="{00000000-0000-0000-0000-000000000000}"/>
  <bookViews>
    <workbookView xWindow="0" yWindow="0" windowWidth="20490" windowHeight="7530" xr2:uid="{1BD108E2-2279-4CD3-AF34-9723008D6B85}"/>
  </bookViews>
  <sheets>
    <sheet name="Lis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K21" i="1"/>
  <c r="J21" i="1"/>
  <c r="R20" i="1"/>
  <c r="K20" i="1"/>
  <c r="J20" i="1"/>
  <c r="R19" i="1"/>
  <c r="K19" i="1"/>
  <c r="J19" i="1"/>
  <c r="R18" i="1"/>
  <c r="K18" i="1"/>
  <c r="J18" i="1"/>
  <c r="R17" i="1"/>
  <c r="K17" i="1"/>
  <c r="J17" i="1"/>
  <c r="R16" i="1"/>
  <c r="K16" i="1"/>
  <c r="J16" i="1"/>
  <c r="R15" i="1"/>
  <c r="K15" i="1"/>
  <c r="J15" i="1"/>
  <c r="R14" i="1"/>
  <c r="K14" i="1"/>
  <c r="J14" i="1"/>
  <c r="R13" i="1"/>
  <c r="K13" i="1"/>
  <c r="J13" i="1"/>
  <c r="R12" i="1"/>
  <c r="K12" i="1"/>
  <c r="J12" i="1"/>
  <c r="R11" i="1"/>
  <c r="K11" i="1"/>
  <c r="J11" i="1"/>
  <c r="R10" i="1"/>
  <c r="K10" i="1"/>
  <c r="J10" i="1"/>
  <c r="R9" i="1"/>
  <c r="K9" i="1"/>
  <c r="J9" i="1"/>
  <c r="R8" i="1"/>
  <c r="K8" i="1"/>
  <c r="J8" i="1"/>
  <c r="R7" i="1"/>
  <c r="K7" i="1"/>
  <c r="J7" i="1"/>
  <c r="R6" i="1"/>
  <c r="K6" i="1"/>
  <c r="J6" i="1"/>
  <c r="R5" i="1"/>
  <c r="K5" i="1"/>
  <c r="J5" i="1"/>
  <c r="R4" i="1"/>
  <c r="K4" i="1"/>
  <c r="J4" i="1"/>
  <c r="R3" i="1"/>
  <c r="K3" i="1"/>
  <c r="J3" i="1"/>
  <c r="K2" i="1"/>
  <c r="J2" i="1"/>
</calcChain>
</file>

<file path=xl/sharedStrings.xml><?xml version="1.0" encoding="utf-8"?>
<sst xmlns="http://schemas.openxmlformats.org/spreadsheetml/2006/main" count="367" uniqueCount="125">
  <si>
    <t>ČÍSLO PROJEKTU</t>
  </si>
  <si>
    <t>PROGRAM</t>
  </si>
  <si>
    <t>VEŘEJNÁ SOUTĚŽ</t>
  </si>
  <si>
    <t>NÁZEV PROJEKTU</t>
  </si>
  <si>
    <t>IČ</t>
  </si>
  <si>
    <t>NÁZEV</t>
  </si>
  <si>
    <t>KRAJ</t>
  </si>
  <si>
    <t>MĚSTO</t>
  </si>
  <si>
    <t>PRÁVNÍ FORMA</t>
  </si>
  <si>
    <t>Skupiny PF</t>
  </si>
  <si>
    <t>Hlavní obor</t>
  </si>
  <si>
    <t>HLAVNÍ OBOR 2 OBOR</t>
  </si>
  <si>
    <t>VEDLEJŠÍ OBOR 2 OBOR</t>
  </si>
  <si>
    <t>DALŠÍ VEDLEJŠÍ OBOR 2 OBOR</t>
  </si>
  <si>
    <t>NÁKLADY CELKEM (tis. Kč)</t>
  </si>
  <si>
    <t>DOTACE CELKEM (tis. Kč)</t>
  </si>
  <si>
    <t>Spolupráce</t>
  </si>
  <si>
    <t>Hlavní příjemce</t>
  </si>
  <si>
    <t>TA01010078</t>
  </si>
  <si>
    <t>ALFA</t>
  </si>
  <si>
    <t>STA02011TA01</t>
  </si>
  <si>
    <t>Struktury SOI pro pokročilé polovodičové aplikace</t>
  </si>
  <si>
    <t>IC26821532</t>
  </si>
  <si>
    <t>ON SEMICONDUCTOR CZECH REPUBLIC, s.r.o.</t>
  </si>
  <si>
    <t>ZLK</t>
  </si>
  <si>
    <t>Rožnov pod Radhoštěm</t>
  </si>
  <si>
    <t>POO</t>
  </si>
  <si>
    <t>JJ</t>
  </si>
  <si>
    <t>JA</t>
  </si>
  <si>
    <t>BM</t>
  </si>
  <si>
    <t>ano</t>
  </si>
  <si>
    <t>IC00216224</t>
  </si>
  <si>
    <t>Masarykova univerzita</t>
  </si>
  <si>
    <t>JHM</t>
  </si>
  <si>
    <t>Brno</t>
  </si>
  <si>
    <t>VVS</t>
  </si>
  <si>
    <t>TA01010088</t>
  </si>
  <si>
    <t>Vývoj a inovace nových nanomateriálů pro cílenou modifikaci cévních náhrad</t>
  </si>
  <si>
    <t>IC00216305</t>
  </si>
  <si>
    <t>Vysoké učení technické v Brně</t>
  </si>
  <si>
    <t>CE</t>
  </si>
  <si>
    <t>CB</t>
  </si>
  <si>
    <t>IC62156489</t>
  </si>
  <si>
    <t>Mendelova univerzita v Brně</t>
  </si>
  <si>
    <t>IC15546578</t>
  </si>
  <si>
    <t>VUP Medical, a.s.</t>
  </si>
  <si>
    <t>TA01010103</t>
  </si>
  <si>
    <t>Nové vodivé polymery na bázi PEDOT pro elektronické aplikace a ochranu materiálů</t>
  </si>
  <si>
    <t>IC28778758</t>
  </si>
  <si>
    <t>Centrum organické chemie s.r.o.</t>
  </si>
  <si>
    <t>PAK</t>
  </si>
  <si>
    <t>Rybitví</t>
  </si>
  <si>
    <t>CD</t>
  </si>
  <si>
    <t>CC</t>
  </si>
  <si>
    <t>CG</t>
  </si>
  <si>
    <t>IC25248294</t>
  </si>
  <si>
    <t>DCH - Sincolor, a.s.</t>
  </si>
  <si>
    <t>KVK</t>
  </si>
  <si>
    <t>Karlovy Vary</t>
  </si>
  <si>
    <t>IC46504711</t>
  </si>
  <si>
    <t>SYNPO, akciová společnost</t>
  </si>
  <si>
    <t>Pardubice</t>
  </si>
  <si>
    <t>IC49777513</t>
  </si>
  <si>
    <t>Západočeská univerzita v Plzni</t>
  </si>
  <si>
    <t>PLK</t>
  </si>
  <si>
    <t>Plzeň</t>
  </si>
  <si>
    <t>TA01010128</t>
  </si>
  <si>
    <t>Výzkum lyofilizovaných tablet pro alergenové vakcíny</t>
  </si>
  <si>
    <t>IC25107305</t>
  </si>
  <si>
    <t>SEVAPHARMA a.s.</t>
  </si>
  <si>
    <t>PHA</t>
  </si>
  <si>
    <t>Praha</t>
  </si>
  <si>
    <t>FR</t>
  </si>
  <si>
    <t>FN</t>
  </si>
  <si>
    <t>IC00216208</t>
  </si>
  <si>
    <t>Univerzita Karlova v Praze</t>
  </si>
  <si>
    <t>HKK</t>
  </si>
  <si>
    <t>TA01010153</t>
  </si>
  <si>
    <t>Technologie pro rutinní měření kvalitativních parametrů výsekového masa a pro kontrolovaný proces jeho zrání za účelem zvýšení přidané hodnoty výrobků a definice nových produktů v masném průmyslu.</t>
  </si>
  <si>
    <t>IC26788462</t>
  </si>
  <si>
    <t>Agrovýzkum Rapotín s.r.o.</t>
  </si>
  <si>
    <t>OLK</t>
  </si>
  <si>
    <t>Rapotín</t>
  </si>
  <si>
    <t>GM</t>
  </si>
  <si>
    <t>JB</t>
  </si>
  <si>
    <t>JD</t>
  </si>
  <si>
    <t>IC46344942</t>
  </si>
  <si>
    <t>GEOtest, a.s</t>
  </si>
  <si>
    <t>IC45199981</t>
  </si>
  <si>
    <t>Jaroslava Klemensová - MASOMA</t>
  </si>
  <si>
    <t>MSK</t>
  </si>
  <si>
    <t>Kravaře</t>
  </si>
  <si>
    <t>FOI</t>
  </si>
  <si>
    <t>TA01010160</t>
  </si>
  <si>
    <t>Nízkoviskózní anorganická pojiva a jejich aplikace</t>
  </si>
  <si>
    <t>IC26423367</t>
  </si>
  <si>
    <t>České lupkové závody, a.s.</t>
  </si>
  <si>
    <t>STC</t>
  </si>
  <si>
    <t>Nové Strašecí</t>
  </si>
  <si>
    <t>CA</t>
  </si>
  <si>
    <t>JH</t>
  </si>
  <si>
    <t>JI</t>
  </si>
  <si>
    <t>IC00216275</t>
  </si>
  <si>
    <t>UNIVERZITA PARDUBICE</t>
  </si>
  <si>
    <t>IC62243136</t>
  </si>
  <si>
    <t>Výzkumný ústav anorganické chemie, a.s.</t>
  </si>
  <si>
    <t>ULK</t>
  </si>
  <si>
    <t>Ústí nad Labem</t>
  </si>
  <si>
    <t>TA01010162</t>
  </si>
  <si>
    <t>Výzkum a vývoj nové generace digitálního senzoru pro provozní měření kvality příze</t>
  </si>
  <si>
    <t>IC60112301</t>
  </si>
  <si>
    <t>Rieter CZ s.r.o.</t>
  </si>
  <si>
    <t>Ústí nad Orlicí</t>
  </si>
  <si>
    <t>JC</t>
  </si>
  <si>
    <t>IC48024791</t>
  </si>
  <si>
    <t>ASICentrum spol. s r.o.</t>
  </si>
  <si>
    <t>IC46709002</t>
  </si>
  <si>
    <t>VÚTS, a.s.</t>
  </si>
  <si>
    <t>LBK</t>
  </si>
  <si>
    <t>Liberec</t>
  </si>
  <si>
    <t>Rožnov</t>
  </si>
  <si>
    <t>Kombinace (města)</t>
  </si>
  <si>
    <t>Kombinace (kraj)</t>
  </si>
  <si>
    <t xml:space="preserve">Rapotín </t>
  </si>
  <si>
    <t>Projekt (jen pro přehlednost, ve výsledku být nemusí)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</si>
</sst>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9CDE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AA4A4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0" fillId="7" borderId="0" xfId="0" applyFont="1" applyFill="1" applyAlignment="1"/>
    <xf numFmtId="164" fontId="0" fillId="7" borderId="0" xfId="0" applyNumberFormat="1" applyFont="1" applyFill="1"/>
    <xf numFmtId="0" fontId="0" fillId="0" borderId="0" xfId="0" applyFont="1"/>
    <xf numFmtId="0" fontId="0" fillId="0" borderId="0" xfId="0" applyFont="1" applyAlignment="1"/>
    <xf numFmtId="164" fontId="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/OneDrive/&#352;kola/Diplomka/Data/podpora%20TA%20&#268;R_Alfa-upra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Projekty a příjemci"/>
      <sheetName val="Projekty a příjemci 2"/>
      <sheetName val="T1 uvod a nes"/>
      <sheetName val="T1 uvod a nes 2"/>
      <sheetName val="T3 spolupráce"/>
      <sheetName val="List1"/>
      <sheetName val="Grafy"/>
      <sheetName val="Právní formy"/>
      <sheetName val="P-CU 2"/>
      <sheetName val="Projekty - celkem upravené"/>
      <sheetName val="Města"/>
      <sheetName val="Projekty - celk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70B9-8020-44F0-89C1-12607C7C8474}">
  <dimension ref="A1:Z21"/>
  <sheetViews>
    <sheetView tabSelected="1" topLeftCell="A4" workbookViewId="0">
      <selection activeCell="U25" sqref="U25"/>
    </sheetView>
  </sheetViews>
  <sheetFormatPr defaultRowHeight="15" x14ac:dyDescent="0.25"/>
  <cols>
    <col min="1" max="1" width="11.28515625" bestFit="1" customWidth="1"/>
    <col min="2" max="5" width="3.42578125" customWidth="1"/>
    <col min="6" max="6" width="8" customWidth="1"/>
    <col min="8" max="8" width="22.140625" bestFit="1" customWidth="1"/>
    <col min="9" max="18" width="3.42578125" customWidth="1"/>
    <col min="21" max="21" width="18.28515625" customWidth="1"/>
    <col min="22" max="23" width="12" bestFit="1" customWidth="1"/>
  </cols>
  <sheetData>
    <row r="1" spans="1:26" ht="59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U1" s="12" t="s">
        <v>124</v>
      </c>
      <c r="V1" s="14" t="s">
        <v>121</v>
      </c>
      <c r="W1" s="14"/>
      <c r="X1" s="13"/>
      <c r="Y1" s="14" t="s">
        <v>122</v>
      </c>
      <c r="Z1" s="14"/>
    </row>
    <row r="2" spans="1:26" x14ac:dyDescent="0.25">
      <c r="A2" s="6" t="s">
        <v>18</v>
      </c>
      <c r="B2" s="6" t="s">
        <v>19</v>
      </c>
      <c r="C2" s="6" t="s">
        <v>20</v>
      </c>
      <c r="D2" s="7" t="s">
        <v>21</v>
      </c>
      <c r="E2" s="7" t="s">
        <v>22</v>
      </c>
      <c r="F2" s="7" t="s">
        <v>23</v>
      </c>
      <c r="G2" s="6" t="s">
        <v>24</v>
      </c>
      <c r="H2" s="6" t="s">
        <v>25</v>
      </c>
      <c r="I2" s="6" t="s">
        <v>26</v>
      </c>
      <c r="J2" s="6" t="str">
        <f t="shared" ref="J2:J21" si="0">IF(I2="POO","PF",IF(I2="FOI","PF",IF(I2="ZSP","PF",IF(I2="VVS","VS",IF(I2="VVI","VI","OS")))))</f>
        <v>PF</v>
      </c>
      <c r="K2" s="6" t="str">
        <f>MID([1]!Tabulka1[[#This Row],[HLAVNÍ OBOR 2 OBOR]],1,1)</f>
        <v>J</v>
      </c>
      <c r="L2" s="6" t="s">
        <v>27</v>
      </c>
      <c r="M2" s="6" t="s">
        <v>28</v>
      </c>
      <c r="N2" s="6" t="s">
        <v>29</v>
      </c>
      <c r="O2" s="8">
        <v>35136</v>
      </c>
      <c r="P2" s="8">
        <v>15801</v>
      </c>
      <c r="Q2" s="6" t="s">
        <v>30</v>
      </c>
      <c r="R2" s="6" t="s">
        <v>30</v>
      </c>
      <c r="U2" t="s">
        <v>18</v>
      </c>
      <c r="V2" t="s">
        <v>120</v>
      </c>
      <c r="W2" t="s">
        <v>34</v>
      </c>
      <c r="Y2" t="s">
        <v>24</v>
      </c>
      <c r="Z2" t="s">
        <v>33</v>
      </c>
    </row>
    <row r="3" spans="1:26" x14ac:dyDescent="0.25">
      <c r="A3" s="9" t="s">
        <v>18</v>
      </c>
      <c r="B3" s="9" t="s">
        <v>19</v>
      </c>
      <c r="C3" s="9" t="s">
        <v>20</v>
      </c>
      <c r="D3" s="10" t="s">
        <v>21</v>
      </c>
      <c r="E3" s="10" t="s">
        <v>31</v>
      </c>
      <c r="F3" s="10" t="s">
        <v>32</v>
      </c>
      <c r="G3" s="9" t="s">
        <v>33</v>
      </c>
      <c r="H3" s="9" t="s">
        <v>34</v>
      </c>
      <c r="I3" s="9" t="s">
        <v>35</v>
      </c>
      <c r="J3" s="9" t="str">
        <f t="shared" si="0"/>
        <v>VS</v>
      </c>
      <c r="K3" s="9" t="str">
        <f>MID([1]!Tabulka1[[#This Row],[HLAVNÍ OBOR 2 OBOR]],1,1)</f>
        <v>J</v>
      </c>
      <c r="L3" s="9" t="s">
        <v>27</v>
      </c>
      <c r="M3" s="9" t="s">
        <v>28</v>
      </c>
      <c r="N3" s="9" t="s">
        <v>29</v>
      </c>
      <c r="O3" s="11">
        <v>5111</v>
      </c>
      <c r="P3" s="11">
        <v>5111</v>
      </c>
      <c r="Q3" s="9" t="s">
        <v>30</v>
      </c>
      <c r="R3" s="9" t="str">
        <f>IF([1]!Tabulka1[[#This Row],[ČÍSLO PROJEKTU]]=A2,"ne","ano")</f>
        <v>ne</v>
      </c>
      <c r="U3" s="15" t="s">
        <v>36</v>
      </c>
      <c r="V3" t="s">
        <v>34</v>
      </c>
      <c r="W3" t="s">
        <v>34</v>
      </c>
      <c r="Y3" t="s">
        <v>33</v>
      </c>
      <c r="Z3" t="s">
        <v>33</v>
      </c>
    </row>
    <row r="4" spans="1:26" x14ac:dyDescent="0.25">
      <c r="A4" s="6" t="s">
        <v>36</v>
      </c>
      <c r="B4" s="6" t="s">
        <v>19</v>
      </c>
      <c r="C4" s="6" t="s">
        <v>20</v>
      </c>
      <c r="D4" s="7" t="s">
        <v>37</v>
      </c>
      <c r="E4" s="7" t="s">
        <v>38</v>
      </c>
      <c r="F4" s="7" t="s">
        <v>39</v>
      </c>
      <c r="G4" s="6" t="s">
        <v>33</v>
      </c>
      <c r="H4" s="6" t="s">
        <v>34</v>
      </c>
      <c r="I4" s="6" t="s">
        <v>35</v>
      </c>
      <c r="J4" s="6" t="str">
        <f t="shared" si="0"/>
        <v>VS</v>
      </c>
      <c r="K4" s="6" t="str">
        <f>MID([1]!Tabulka1[[#This Row],[HLAVNÍ OBOR 2 OBOR]],1,1)</f>
        <v>J</v>
      </c>
      <c r="L4" s="6" t="s">
        <v>27</v>
      </c>
      <c r="M4" s="6" t="s">
        <v>40</v>
      </c>
      <c r="N4" s="6" t="s">
        <v>41</v>
      </c>
      <c r="O4" s="8">
        <v>5623</v>
      </c>
      <c r="P4" s="8">
        <v>5623</v>
      </c>
      <c r="Q4" s="6" t="s">
        <v>30</v>
      </c>
      <c r="R4" s="6" t="str">
        <f>IF([1]!Tabulka1[[#This Row],[ČÍSLO PROJEKTU]]=A3,"ne","ano")</f>
        <v>ano</v>
      </c>
      <c r="U4" s="15"/>
      <c r="V4" t="s">
        <v>34</v>
      </c>
      <c r="W4" t="s">
        <v>34</v>
      </c>
      <c r="Y4" t="s">
        <v>33</v>
      </c>
      <c r="Z4" t="s">
        <v>33</v>
      </c>
    </row>
    <row r="5" spans="1:26" x14ac:dyDescent="0.25">
      <c r="A5" s="9" t="s">
        <v>36</v>
      </c>
      <c r="B5" s="9" t="s">
        <v>19</v>
      </c>
      <c r="C5" s="9" t="s">
        <v>20</v>
      </c>
      <c r="D5" s="10" t="s">
        <v>37</v>
      </c>
      <c r="E5" s="10" t="s">
        <v>42</v>
      </c>
      <c r="F5" s="10" t="s">
        <v>43</v>
      </c>
      <c r="G5" s="9" t="s">
        <v>33</v>
      </c>
      <c r="H5" s="9" t="s">
        <v>34</v>
      </c>
      <c r="I5" s="9" t="s">
        <v>35</v>
      </c>
      <c r="J5" s="9" t="str">
        <f t="shared" si="0"/>
        <v>VS</v>
      </c>
      <c r="K5" s="9" t="str">
        <f>MID([1]!Tabulka1[[#This Row],[HLAVNÍ OBOR 2 OBOR]],1,1)</f>
        <v>J</v>
      </c>
      <c r="L5" s="9" t="s">
        <v>27</v>
      </c>
      <c r="M5" s="9" t="s">
        <v>40</v>
      </c>
      <c r="N5" s="9" t="s">
        <v>41</v>
      </c>
      <c r="O5" s="11">
        <v>6243</v>
      </c>
      <c r="P5" s="11">
        <v>6243</v>
      </c>
      <c r="Q5" s="9" t="s">
        <v>30</v>
      </c>
      <c r="R5" s="9" t="str">
        <f>IF([1]!Tabulka1[[#This Row],[ČÍSLO PROJEKTU]]=A4,"ne","ano")</f>
        <v>ne</v>
      </c>
      <c r="U5" s="15"/>
      <c r="V5" t="s">
        <v>34</v>
      </c>
      <c r="W5" t="s">
        <v>34</v>
      </c>
      <c r="Y5" t="s">
        <v>33</v>
      </c>
      <c r="Z5" t="s">
        <v>33</v>
      </c>
    </row>
    <row r="6" spans="1:26" x14ac:dyDescent="0.25">
      <c r="A6" s="6" t="s">
        <v>36</v>
      </c>
      <c r="B6" s="6" t="s">
        <v>19</v>
      </c>
      <c r="C6" s="6" t="s">
        <v>20</v>
      </c>
      <c r="D6" s="7" t="s">
        <v>37</v>
      </c>
      <c r="E6" s="7" t="s">
        <v>44</v>
      </c>
      <c r="F6" s="7" t="s">
        <v>45</v>
      </c>
      <c r="G6" s="6" t="s">
        <v>33</v>
      </c>
      <c r="H6" s="6" t="s">
        <v>34</v>
      </c>
      <c r="I6" s="6" t="s">
        <v>26</v>
      </c>
      <c r="J6" s="6" t="str">
        <f t="shared" si="0"/>
        <v>PF</v>
      </c>
      <c r="K6" s="6" t="str">
        <f>MID([1]!Tabulka1[[#This Row],[HLAVNÍ OBOR 2 OBOR]],1,1)</f>
        <v>J</v>
      </c>
      <c r="L6" s="6" t="s">
        <v>27</v>
      </c>
      <c r="M6" s="6" t="s">
        <v>40</v>
      </c>
      <c r="N6" s="6" t="s">
        <v>41</v>
      </c>
      <c r="O6" s="8">
        <v>6044</v>
      </c>
      <c r="P6" s="8">
        <v>1567</v>
      </c>
      <c r="Q6" s="6" t="s">
        <v>30</v>
      </c>
      <c r="R6" s="6" t="str">
        <f>IF([1]!Tabulka1[[#This Row],[ČÍSLO PROJEKTU]]=A5,"ne","ano")</f>
        <v>ne</v>
      </c>
      <c r="U6" s="16" t="s">
        <v>46</v>
      </c>
      <c r="V6" t="s">
        <v>51</v>
      </c>
      <c r="W6" t="s">
        <v>58</v>
      </c>
      <c r="Y6" t="s">
        <v>50</v>
      </c>
      <c r="Z6" t="s">
        <v>57</v>
      </c>
    </row>
    <row r="7" spans="1:26" x14ac:dyDescent="0.25">
      <c r="A7" s="9" t="s">
        <v>46</v>
      </c>
      <c r="B7" s="9" t="s">
        <v>19</v>
      </c>
      <c r="C7" s="9" t="s">
        <v>20</v>
      </c>
      <c r="D7" s="10" t="s">
        <v>47</v>
      </c>
      <c r="E7" s="10" t="s">
        <v>48</v>
      </c>
      <c r="F7" s="10" t="s">
        <v>49</v>
      </c>
      <c r="G7" s="9" t="s">
        <v>50</v>
      </c>
      <c r="H7" s="9" t="s">
        <v>51</v>
      </c>
      <c r="I7" s="9" t="s">
        <v>26</v>
      </c>
      <c r="J7" s="9" t="str">
        <f t="shared" si="0"/>
        <v>PF</v>
      </c>
      <c r="K7" s="9" t="str">
        <f>MID([1]!Tabulka1[[#This Row],[HLAVNÍ OBOR 2 OBOR]],1,1)</f>
        <v>C</v>
      </c>
      <c r="L7" s="9" t="s">
        <v>52</v>
      </c>
      <c r="M7" s="9" t="s">
        <v>53</v>
      </c>
      <c r="N7" s="9" t="s">
        <v>54</v>
      </c>
      <c r="O7" s="11">
        <v>6500</v>
      </c>
      <c r="P7" s="11">
        <v>6375</v>
      </c>
      <c r="Q7" s="9" t="s">
        <v>30</v>
      </c>
      <c r="R7" s="9" t="str">
        <f>IF([1]!Tabulka1[[#This Row],[ČÍSLO PROJEKTU]]=A6,"ne","ano")</f>
        <v>ano</v>
      </c>
      <c r="U7" s="16"/>
      <c r="V7" t="s">
        <v>51</v>
      </c>
      <c r="W7" t="s">
        <v>61</v>
      </c>
      <c r="Y7" t="s">
        <v>50</v>
      </c>
      <c r="Z7" t="s">
        <v>50</v>
      </c>
    </row>
    <row r="8" spans="1:26" x14ac:dyDescent="0.25">
      <c r="A8" s="6" t="s">
        <v>46</v>
      </c>
      <c r="B8" s="6" t="s">
        <v>19</v>
      </c>
      <c r="C8" s="6" t="s">
        <v>20</v>
      </c>
      <c r="D8" s="7" t="s">
        <v>47</v>
      </c>
      <c r="E8" s="7" t="s">
        <v>55</v>
      </c>
      <c r="F8" s="7" t="s">
        <v>56</v>
      </c>
      <c r="G8" s="6" t="s">
        <v>57</v>
      </c>
      <c r="H8" s="6" t="s">
        <v>58</v>
      </c>
      <c r="I8" s="6" t="s">
        <v>26</v>
      </c>
      <c r="J8" s="6" t="str">
        <f t="shared" si="0"/>
        <v>PF</v>
      </c>
      <c r="K8" s="6" t="str">
        <f>MID([1]!Tabulka1[[#This Row],[HLAVNÍ OBOR 2 OBOR]],1,1)</f>
        <v>C</v>
      </c>
      <c r="L8" s="6" t="s">
        <v>52</v>
      </c>
      <c r="M8" s="6" t="s">
        <v>53</v>
      </c>
      <c r="N8" s="6" t="s">
        <v>54</v>
      </c>
      <c r="O8" s="8">
        <v>6260</v>
      </c>
      <c r="P8" s="8">
        <v>3600</v>
      </c>
      <c r="Q8" s="6" t="s">
        <v>30</v>
      </c>
      <c r="R8" s="6" t="str">
        <f>IF([1]!Tabulka1[[#This Row],[ČÍSLO PROJEKTU]]=A7,"ne","ano")</f>
        <v>ne</v>
      </c>
      <c r="U8" s="16"/>
      <c r="V8" t="s">
        <v>51</v>
      </c>
      <c r="W8" t="s">
        <v>65</v>
      </c>
      <c r="Y8" t="s">
        <v>50</v>
      </c>
      <c r="Z8" t="s">
        <v>64</v>
      </c>
    </row>
    <row r="9" spans="1:26" x14ac:dyDescent="0.25">
      <c r="A9" s="9" t="s">
        <v>46</v>
      </c>
      <c r="B9" s="9" t="s">
        <v>19</v>
      </c>
      <c r="C9" s="9" t="s">
        <v>20</v>
      </c>
      <c r="D9" s="10" t="s">
        <v>47</v>
      </c>
      <c r="E9" s="10" t="s">
        <v>59</v>
      </c>
      <c r="F9" s="10" t="s">
        <v>60</v>
      </c>
      <c r="G9" s="9" t="s">
        <v>50</v>
      </c>
      <c r="H9" s="9" t="s">
        <v>61</v>
      </c>
      <c r="I9" s="9" t="s">
        <v>26</v>
      </c>
      <c r="J9" s="9" t="str">
        <f t="shared" si="0"/>
        <v>PF</v>
      </c>
      <c r="K9" s="9" t="str">
        <f>MID([1]!Tabulka1[[#This Row],[HLAVNÍ OBOR 2 OBOR]],1,1)</f>
        <v>C</v>
      </c>
      <c r="L9" s="9" t="s">
        <v>52</v>
      </c>
      <c r="M9" s="9" t="s">
        <v>53</v>
      </c>
      <c r="N9" s="9" t="s">
        <v>54</v>
      </c>
      <c r="O9" s="11">
        <v>4000</v>
      </c>
      <c r="P9" s="11">
        <v>2437</v>
      </c>
      <c r="Q9" s="9" t="s">
        <v>30</v>
      </c>
      <c r="R9" s="9" t="str">
        <f>IF([1]!Tabulka1[[#This Row],[ČÍSLO PROJEKTU]]=A8,"ne","ano")</f>
        <v>ne</v>
      </c>
      <c r="U9" s="16"/>
      <c r="V9" t="s">
        <v>58</v>
      </c>
      <c r="W9" t="s">
        <v>61</v>
      </c>
      <c r="Y9" t="s">
        <v>57</v>
      </c>
      <c r="Z9" t="s">
        <v>50</v>
      </c>
    </row>
    <row r="10" spans="1:26" x14ac:dyDescent="0.25">
      <c r="A10" s="6" t="s">
        <v>46</v>
      </c>
      <c r="B10" s="6" t="s">
        <v>19</v>
      </c>
      <c r="C10" s="6" t="s">
        <v>20</v>
      </c>
      <c r="D10" s="7" t="s">
        <v>47</v>
      </c>
      <c r="E10" s="7" t="s">
        <v>62</v>
      </c>
      <c r="F10" s="7" t="s">
        <v>63</v>
      </c>
      <c r="G10" s="6" t="s">
        <v>64</v>
      </c>
      <c r="H10" s="6" t="s">
        <v>65</v>
      </c>
      <c r="I10" s="6" t="s">
        <v>35</v>
      </c>
      <c r="J10" s="6" t="str">
        <f t="shared" si="0"/>
        <v>VS</v>
      </c>
      <c r="K10" s="6" t="str">
        <f>MID([1]!Tabulka1[[#This Row],[HLAVNÍ OBOR 2 OBOR]],1,1)</f>
        <v>C</v>
      </c>
      <c r="L10" s="6" t="s">
        <v>52</v>
      </c>
      <c r="M10" s="6" t="s">
        <v>53</v>
      </c>
      <c r="N10" s="6" t="s">
        <v>54</v>
      </c>
      <c r="O10" s="8">
        <v>3200</v>
      </c>
      <c r="P10" s="8">
        <v>3200</v>
      </c>
      <c r="Q10" s="6" t="s">
        <v>30</v>
      </c>
      <c r="R10" s="6" t="str">
        <f>IF([1]!Tabulka1[[#This Row],[ČÍSLO PROJEKTU]]=A9,"ne","ano")</f>
        <v>ne</v>
      </c>
      <c r="U10" s="16"/>
      <c r="V10" t="s">
        <v>58</v>
      </c>
      <c r="W10" t="s">
        <v>65</v>
      </c>
      <c r="Y10" t="s">
        <v>57</v>
      </c>
      <c r="Z10" t="s">
        <v>64</v>
      </c>
    </row>
    <row r="11" spans="1:26" x14ac:dyDescent="0.25">
      <c r="A11" s="9" t="s">
        <v>66</v>
      </c>
      <c r="B11" s="9" t="s">
        <v>19</v>
      </c>
      <c r="C11" s="9" t="s">
        <v>20</v>
      </c>
      <c r="D11" s="10" t="s">
        <v>67</v>
      </c>
      <c r="E11" s="10" t="s">
        <v>68</v>
      </c>
      <c r="F11" s="10" t="s">
        <v>69</v>
      </c>
      <c r="G11" s="9" t="s">
        <v>70</v>
      </c>
      <c r="H11" s="9" t="s">
        <v>71</v>
      </c>
      <c r="I11" s="9" t="s">
        <v>26</v>
      </c>
      <c r="J11" s="9" t="str">
        <f t="shared" si="0"/>
        <v>PF</v>
      </c>
      <c r="K11" s="9" t="str">
        <f>MID([1]!Tabulka1[[#This Row],[HLAVNÍ OBOR 2 OBOR]],1,1)</f>
        <v>F</v>
      </c>
      <c r="L11" s="9" t="s">
        <v>72</v>
      </c>
      <c r="M11" s="9" t="s">
        <v>73</v>
      </c>
      <c r="N11" s="9"/>
      <c r="O11" s="11">
        <v>6800</v>
      </c>
      <c r="P11" s="11">
        <v>4440</v>
      </c>
      <c r="Q11" s="9" t="s">
        <v>30</v>
      </c>
      <c r="R11" s="9" t="str">
        <f>IF([1]!Tabulka1[[#This Row],[ČÍSLO PROJEKTU]]=A10,"ne","ano")</f>
        <v>ano</v>
      </c>
      <c r="U11" s="16"/>
      <c r="V11" t="s">
        <v>61</v>
      </c>
      <c r="W11" t="s">
        <v>65</v>
      </c>
      <c r="Y11" t="s">
        <v>50</v>
      </c>
      <c r="Z11" t="s">
        <v>64</v>
      </c>
    </row>
    <row r="12" spans="1:26" x14ac:dyDescent="0.25">
      <c r="A12" s="6" t="s">
        <v>66</v>
      </c>
      <c r="B12" s="6" t="s">
        <v>19</v>
      </c>
      <c r="C12" s="6" t="s">
        <v>20</v>
      </c>
      <c r="D12" s="7" t="s">
        <v>67</v>
      </c>
      <c r="E12" s="7" t="s">
        <v>74</v>
      </c>
      <c r="F12" s="7" t="s">
        <v>75</v>
      </c>
      <c r="G12" s="6" t="s">
        <v>76</v>
      </c>
      <c r="H12" s="6" t="s">
        <v>71</v>
      </c>
      <c r="I12" s="6" t="s">
        <v>35</v>
      </c>
      <c r="J12" s="6" t="str">
        <f t="shared" si="0"/>
        <v>VS</v>
      </c>
      <c r="K12" s="6" t="str">
        <f>MID([1]!Tabulka1[[#This Row],[HLAVNÍ OBOR 2 OBOR]],1,1)</f>
        <v>F</v>
      </c>
      <c r="L12" s="6" t="s">
        <v>72</v>
      </c>
      <c r="M12" s="6" t="s">
        <v>73</v>
      </c>
      <c r="N12" s="6"/>
      <c r="O12" s="8">
        <v>5000</v>
      </c>
      <c r="P12" s="8">
        <v>5000</v>
      </c>
      <c r="Q12" s="6" t="s">
        <v>30</v>
      </c>
      <c r="R12" s="6" t="str">
        <f>IF([1]!Tabulka1[[#This Row],[ČÍSLO PROJEKTU]]=A11,"ne","ano")</f>
        <v>ne</v>
      </c>
      <c r="U12" t="s">
        <v>66</v>
      </c>
      <c r="V12" t="s">
        <v>71</v>
      </c>
      <c r="W12" t="s">
        <v>71</v>
      </c>
      <c r="Y12" t="s">
        <v>70</v>
      </c>
      <c r="Z12" t="s">
        <v>70</v>
      </c>
    </row>
    <row r="13" spans="1:26" x14ac:dyDescent="0.25">
      <c r="A13" s="9" t="s">
        <v>77</v>
      </c>
      <c r="B13" s="9" t="s">
        <v>19</v>
      </c>
      <c r="C13" s="9" t="s">
        <v>20</v>
      </c>
      <c r="D13" s="10" t="s">
        <v>78</v>
      </c>
      <c r="E13" s="10" t="s">
        <v>79</v>
      </c>
      <c r="F13" s="10" t="s">
        <v>80</v>
      </c>
      <c r="G13" s="9" t="s">
        <v>81</v>
      </c>
      <c r="H13" s="9" t="s">
        <v>82</v>
      </c>
      <c r="I13" s="9" t="s">
        <v>26</v>
      </c>
      <c r="J13" s="9" t="str">
        <f t="shared" si="0"/>
        <v>PF</v>
      </c>
      <c r="K13" s="9" t="str">
        <f>MID([1]!Tabulka1[[#This Row],[HLAVNÍ OBOR 2 OBOR]],1,1)</f>
        <v>G</v>
      </c>
      <c r="L13" s="9" t="s">
        <v>83</v>
      </c>
      <c r="M13" s="9" t="s">
        <v>84</v>
      </c>
      <c r="N13" s="9" t="s">
        <v>85</v>
      </c>
      <c r="O13" s="11">
        <v>5482</v>
      </c>
      <c r="P13" s="11">
        <v>5482</v>
      </c>
      <c r="Q13" s="9" t="s">
        <v>30</v>
      </c>
      <c r="R13" s="9" t="str">
        <f>IF([1]!Tabulka1[[#This Row],[ČÍSLO PROJEKTU]]=A12,"ne","ano")</f>
        <v>ano</v>
      </c>
      <c r="U13" s="16" t="s">
        <v>77</v>
      </c>
      <c r="V13" t="s">
        <v>82</v>
      </c>
      <c r="W13" t="s">
        <v>34</v>
      </c>
      <c r="Y13" t="s">
        <v>81</v>
      </c>
      <c r="Z13" t="s">
        <v>33</v>
      </c>
    </row>
    <row r="14" spans="1:26" x14ac:dyDescent="0.25">
      <c r="A14" s="6" t="s">
        <v>77</v>
      </c>
      <c r="B14" s="6" t="s">
        <v>19</v>
      </c>
      <c r="C14" s="6" t="s">
        <v>20</v>
      </c>
      <c r="D14" s="7" t="s">
        <v>78</v>
      </c>
      <c r="E14" s="7" t="s">
        <v>86</v>
      </c>
      <c r="F14" s="7" t="s">
        <v>87</v>
      </c>
      <c r="G14" s="6" t="s">
        <v>33</v>
      </c>
      <c r="H14" s="6" t="s">
        <v>34</v>
      </c>
      <c r="I14" s="6" t="s">
        <v>26</v>
      </c>
      <c r="J14" s="6" t="str">
        <f t="shared" si="0"/>
        <v>PF</v>
      </c>
      <c r="K14" s="6" t="str">
        <f>MID([1]!Tabulka1[[#This Row],[HLAVNÍ OBOR 2 OBOR]],1,1)</f>
        <v>G</v>
      </c>
      <c r="L14" s="6" t="s">
        <v>83</v>
      </c>
      <c r="M14" s="6" t="s">
        <v>84</v>
      </c>
      <c r="N14" s="6" t="s">
        <v>85</v>
      </c>
      <c r="O14" s="8">
        <v>300</v>
      </c>
      <c r="P14" s="8">
        <v>0</v>
      </c>
      <c r="Q14" s="6" t="s">
        <v>30</v>
      </c>
      <c r="R14" s="6" t="str">
        <f>IF([1]!Tabulka1[[#This Row],[ČÍSLO PROJEKTU]]=A13,"ne","ano")</f>
        <v>ne</v>
      </c>
      <c r="U14" s="16"/>
      <c r="V14" t="s">
        <v>123</v>
      </c>
      <c r="W14" t="s">
        <v>91</v>
      </c>
      <c r="Y14" t="s">
        <v>81</v>
      </c>
      <c r="Z14" t="s">
        <v>33</v>
      </c>
    </row>
    <row r="15" spans="1:26" x14ac:dyDescent="0.25">
      <c r="A15" s="9" t="s">
        <v>77</v>
      </c>
      <c r="B15" s="9" t="s">
        <v>19</v>
      </c>
      <c r="C15" s="9" t="s">
        <v>20</v>
      </c>
      <c r="D15" s="10" t="s">
        <v>78</v>
      </c>
      <c r="E15" s="10" t="s">
        <v>88</v>
      </c>
      <c r="F15" s="10" t="s">
        <v>89</v>
      </c>
      <c r="G15" s="9" t="s">
        <v>90</v>
      </c>
      <c r="H15" s="9" t="s">
        <v>91</v>
      </c>
      <c r="I15" s="9" t="s">
        <v>92</v>
      </c>
      <c r="J15" s="9" t="str">
        <f t="shared" si="0"/>
        <v>PF</v>
      </c>
      <c r="K15" s="9" t="str">
        <f>MID([1]!Tabulka1[[#This Row],[HLAVNÍ OBOR 2 OBOR]],1,1)</f>
        <v>G</v>
      </c>
      <c r="L15" s="9" t="s">
        <v>83</v>
      </c>
      <c r="M15" s="9" t="s">
        <v>84</v>
      </c>
      <c r="N15" s="9" t="s">
        <v>85</v>
      </c>
      <c r="O15" s="11">
        <v>3713</v>
      </c>
      <c r="P15" s="11">
        <v>1813</v>
      </c>
      <c r="Q15" s="9" t="s">
        <v>30</v>
      </c>
      <c r="R15" s="9" t="str">
        <f>IF([1]!Tabulka1[[#This Row],[ČÍSLO PROJEKTU]]=A14,"ne","ano")</f>
        <v>ne</v>
      </c>
      <c r="U15" s="16"/>
      <c r="V15" t="s">
        <v>34</v>
      </c>
      <c r="W15" t="s">
        <v>91</v>
      </c>
      <c r="Y15" t="s">
        <v>33</v>
      </c>
      <c r="Z15" t="s">
        <v>90</v>
      </c>
    </row>
    <row r="16" spans="1:26" x14ac:dyDescent="0.25">
      <c r="A16" s="6" t="s">
        <v>93</v>
      </c>
      <c r="B16" s="6" t="s">
        <v>19</v>
      </c>
      <c r="C16" s="6" t="s">
        <v>20</v>
      </c>
      <c r="D16" s="7" t="s">
        <v>94</v>
      </c>
      <c r="E16" s="7" t="s">
        <v>95</v>
      </c>
      <c r="F16" s="7" t="s">
        <v>96</v>
      </c>
      <c r="G16" s="6" t="s">
        <v>97</v>
      </c>
      <c r="H16" s="6" t="s">
        <v>98</v>
      </c>
      <c r="I16" s="6" t="s">
        <v>26</v>
      </c>
      <c r="J16" s="6" t="str">
        <f t="shared" si="0"/>
        <v>PF</v>
      </c>
      <c r="K16" s="6" t="str">
        <f>MID([1]!Tabulka1[[#This Row],[HLAVNÍ OBOR 2 OBOR]],1,1)</f>
        <v>C</v>
      </c>
      <c r="L16" s="6" t="s">
        <v>99</v>
      </c>
      <c r="M16" s="6" t="s">
        <v>100</v>
      </c>
      <c r="N16" s="6" t="s">
        <v>101</v>
      </c>
      <c r="O16" s="8">
        <v>10800</v>
      </c>
      <c r="P16" s="8">
        <v>2000</v>
      </c>
      <c r="Q16" s="6" t="s">
        <v>30</v>
      </c>
      <c r="R16" s="6" t="str">
        <f>IF([1]!Tabulka1[[#This Row],[ČÍSLO PROJEKTU]]=A15,"ne","ano")</f>
        <v>ano</v>
      </c>
      <c r="U16" s="15" t="s">
        <v>93</v>
      </c>
      <c r="V16" t="s">
        <v>98</v>
      </c>
      <c r="W16" t="s">
        <v>61</v>
      </c>
      <c r="Y16" t="s">
        <v>97</v>
      </c>
      <c r="Z16" t="s">
        <v>50</v>
      </c>
    </row>
    <row r="17" spans="1:26" x14ac:dyDescent="0.25">
      <c r="A17" s="9" t="s">
        <v>93</v>
      </c>
      <c r="B17" s="9" t="s">
        <v>19</v>
      </c>
      <c r="C17" s="9" t="s">
        <v>20</v>
      </c>
      <c r="D17" s="10" t="s">
        <v>94</v>
      </c>
      <c r="E17" s="10" t="s">
        <v>102</v>
      </c>
      <c r="F17" s="10" t="s">
        <v>103</v>
      </c>
      <c r="G17" s="9" t="s">
        <v>50</v>
      </c>
      <c r="H17" s="9" t="s">
        <v>61</v>
      </c>
      <c r="I17" s="9" t="s">
        <v>35</v>
      </c>
      <c r="J17" s="9" t="str">
        <f t="shared" si="0"/>
        <v>VS</v>
      </c>
      <c r="K17" s="9" t="str">
        <f>MID([1]!Tabulka1[[#This Row],[HLAVNÍ OBOR 2 OBOR]],1,1)</f>
        <v>C</v>
      </c>
      <c r="L17" s="9" t="s">
        <v>99</v>
      </c>
      <c r="M17" s="9" t="s">
        <v>100</v>
      </c>
      <c r="N17" s="9" t="s">
        <v>101</v>
      </c>
      <c r="O17" s="11">
        <v>4600</v>
      </c>
      <c r="P17" s="11">
        <v>4600</v>
      </c>
      <c r="Q17" s="9" t="s">
        <v>30</v>
      </c>
      <c r="R17" s="9" t="str">
        <f>IF([1]!Tabulka1[[#This Row],[ČÍSLO PROJEKTU]]=A16,"ne","ano")</f>
        <v>ne</v>
      </c>
      <c r="U17" s="15"/>
      <c r="V17" t="s">
        <v>98</v>
      </c>
      <c r="W17" t="s">
        <v>107</v>
      </c>
      <c r="Y17" t="s">
        <v>97</v>
      </c>
      <c r="Z17" t="s">
        <v>106</v>
      </c>
    </row>
    <row r="18" spans="1:26" x14ac:dyDescent="0.25">
      <c r="A18" s="6" t="s">
        <v>93</v>
      </c>
      <c r="B18" s="6" t="s">
        <v>19</v>
      </c>
      <c r="C18" s="6" t="s">
        <v>20</v>
      </c>
      <c r="D18" s="7" t="s">
        <v>94</v>
      </c>
      <c r="E18" s="7" t="s">
        <v>104</v>
      </c>
      <c r="F18" s="7" t="s">
        <v>105</v>
      </c>
      <c r="G18" s="6" t="s">
        <v>106</v>
      </c>
      <c r="H18" s="6" t="s">
        <v>107</v>
      </c>
      <c r="I18" s="6" t="s">
        <v>26</v>
      </c>
      <c r="J18" s="6" t="str">
        <f t="shared" si="0"/>
        <v>PF</v>
      </c>
      <c r="K18" s="6" t="str">
        <f>MID([1]!Tabulka1[[#This Row],[HLAVNÍ OBOR 2 OBOR]],1,1)</f>
        <v>C</v>
      </c>
      <c r="L18" s="6" t="s">
        <v>99</v>
      </c>
      <c r="M18" s="6" t="s">
        <v>100</v>
      </c>
      <c r="N18" s="6" t="s">
        <v>101</v>
      </c>
      <c r="O18" s="8">
        <v>12200</v>
      </c>
      <c r="P18" s="8">
        <v>11400</v>
      </c>
      <c r="Q18" s="6" t="s">
        <v>30</v>
      </c>
      <c r="R18" s="6" t="str">
        <f>IF([1]!Tabulka1[[#This Row],[ČÍSLO PROJEKTU]]=A17,"ne","ano")</f>
        <v>ne</v>
      </c>
      <c r="U18" s="15"/>
      <c r="V18" t="s">
        <v>61</v>
      </c>
      <c r="W18" t="s">
        <v>107</v>
      </c>
      <c r="Y18" t="s">
        <v>50</v>
      </c>
      <c r="Z18" t="s">
        <v>106</v>
      </c>
    </row>
    <row r="19" spans="1:26" x14ac:dyDescent="0.25">
      <c r="A19" s="9" t="s">
        <v>108</v>
      </c>
      <c r="B19" s="9" t="s">
        <v>19</v>
      </c>
      <c r="C19" s="9" t="s">
        <v>20</v>
      </c>
      <c r="D19" s="10" t="s">
        <v>109</v>
      </c>
      <c r="E19" s="10" t="s">
        <v>110</v>
      </c>
      <c r="F19" s="10" t="s">
        <v>111</v>
      </c>
      <c r="G19" s="9" t="s">
        <v>50</v>
      </c>
      <c r="H19" s="9" t="s">
        <v>112</v>
      </c>
      <c r="I19" s="9" t="s">
        <v>26</v>
      </c>
      <c r="J19" s="9" t="str">
        <f t="shared" si="0"/>
        <v>PF</v>
      </c>
      <c r="K19" s="9" t="str">
        <f>MID([1]!Tabulka1[[#This Row],[HLAVNÍ OBOR 2 OBOR]],1,1)</f>
        <v>J</v>
      </c>
      <c r="L19" s="9" t="s">
        <v>84</v>
      </c>
      <c r="M19" s="9" t="s">
        <v>28</v>
      </c>
      <c r="N19" s="9" t="s">
        <v>113</v>
      </c>
      <c r="O19" s="11">
        <v>9457</v>
      </c>
      <c r="P19" s="11">
        <v>4157</v>
      </c>
      <c r="Q19" s="9" t="s">
        <v>30</v>
      </c>
      <c r="R19" s="9" t="str">
        <f>IF([1]!Tabulka1[[#This Row],[ČÍSLO PROJEKTU]]=A18,"ne","ano")</f>
        <v>ano</v>
      </c>
      <c r="U19" s="15" t="s">
        <v>108</v>
      </c>
      <c r="V19" t="s">
        <v>112</v>
      </c>
      <c r="W19" t="s">
        <v>71</v>
      </c>
      <c r="Y19" t="s">
        <v>50</v>
      </c>
      <c r="Z19" t="s">
        <v>70</v>
      </c>
    </row>
    <row r="20" spans="1:26" x14ac:dyDescent="0.25">
      <c r="A20" s="6" t="s">
        <v>108</v>
      </c>
      <c r="B20" s="6" t="s">
        <v>19</v>
      </c>
      <c r="C20" s="6" t="s">
        <v>20</v>
      </c>
      <c r="D20" s="7" t="s">
        <v>109</v>
      </c>
      <c r="E20" s="7" t="s">
        <v>114</v>
      </c>
      <c r="F20" s="7" t="s">
        <v>115</v>
      </c>
      <c r="G20" s="6" t="s">
        <v>70</v>
      </c>
      <c r="H20" s="6" t="s">
        <v>71</v>
      </c>
      <c r="I20" s="6" t="s">
        <v>26</v>
      </c>
      <c r="J20" s="6" t="str">
        <f t="shared" si="0"/>
        <v>PF</v>
      </c>
      <c r="K20" s="6" t="str">
        <f>MID([1]!Tabulka1[[#This Row],[HLAVNÍ OBOR 2 OBOR]],1,1)</f>
        <v>J</v>
      </c>
      <c r="L20" s="6" t="s">
        <v>84</v>
      </c>
      <c r="M20" s="6" t="s">
        <v>28</v>
      </c>
      <c r="N20" s="6" t="s">
        <v>113</v>
      </c>
      <c r="O20" s="8">
        <v>5970</v>
      </c>
      <c r="P20" s="8">
        <v>2658</v>
      </c>
      <c r="Q20" s="6" t="s">
        <v>30</v>
      </c>
      <c r="R20" s="6" t="str">
        <f>IF([1]!Tabulka1[[#This Row],[ČÍSLO PROJEKTU]]=A19,"ne","ano")</f>
        <v>ne</v>
      </c>
      <c r="U20" s="15"/>
      <c r="V20" t="s">
        <v>112</v>
      </c>
      <c r="W20" t="s">
        <v>119</v>
      </c>
      <c r="Y20" t="s">
        <v>50</v>
      </c>
      <c r="Z20" t="s">
        <v>118</v>
      </c>
    </row>
    <row r="21" spans="1:26" x14ac:dyDescent="0.25">
      <c r="A21" s="9" t="s">
        <v>108</v>
      </c>
      <c r="B21" s="9" t="s">
        <v>19</v>
      </c>
      <c r="C21" s="9" t="s">
        <v>20</v>
      </c>
      <c r="D21" s="10" t="s">
        <v>109</v>
      </c>
      <c r="E21" s="10" t="s">
        <v>116</v>
      </c>
      <c r="F21" s="10" t="s">
        <v>117</v>
      </c>
      <c r="G21" s="9" t="s">
        <v>118</v>
      </c>
      <c r="H21" s="9" t="s">
        <v>119</v>
      </c>
      <c r="I21" s="9" t="s">
        <v>26</v>
      </c>
      <c r="J21" s="9" t="str">
        <f t="shared" si="0"/>
        <v>PF</v>
      </c>
      <c r="K21" s="9" t="str">
        <f>MID([1]!Tabulka1[[#This Row],[HLAVNÍ OBOR 2 OBOR]],1,1)</f>
        <v>J</v>
      </c>
      <c r="L21" s="9" t="s">
        <v>84</v>
      </c>
      <c r="M21" s="9" t="s">
        <v>28</v>
      </c>
      <c r="N21" s="9" t="s">
        <v>113</v>
      </c>
      <c r="O21" s="11">
        <v>1743</v>
      </c>
      <c r="P21" s="11">
        <v>1743</v>
      </c>
      <c r="Q21" s="9" t="s">
        <v>30</v>
      </c>
      <c r="R21" s="9" t="str">
        <f>IF([1]!Tabulka1[[#This Row],[ČÍSLO PROJEKTU]]=A20,"ne","ano")</f>
        <v>ne</v>
      </c>
      <c r="U21" s="15"/>
      <c r="V21" t="s">
        <v>71</v>
      </c>
      <c r="W21" t="s">
        <v>119</v>
      </c>
      <c r="Y21" t="s">
        <v>70</v>
      </c>
      <c r="Z21" t="s">
        <v>118</v>
      </c>
    </row>
  </sheetData>
  <mergeCells count="7">
    <mergeCell ref="U19:U21"/>
    <mergeCell ref="V1:W1"/>
    <mergeCell ref="Y1:Z1"/>
    <mergeCell ref="U3:U5"/>
    <mergeCell ref="U6:U11"/>
    <mergeCell ref="U13:U15"/>
    <mergeCell ref="U16:U18"/>
  </mergeCells>
  <conditionalFormatting sqref="A1:A21">
    <cfRule type="duplicateValues" dxfId="5" priority="4"/>
  </conditionalFormatting>
  <conditionalFormatting sqref="U6">
    <cfRule type="duplicateValues" dxfId="3" priority="2"/>
  </conditionalFormatting>
  <conditionalFormatting sqref="U13">
    <cfRule type="duplicateValues" dxfId="2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Korábečný</dc:creator>
  <cp:lastModifiedBy>Martin Korábečný</cp:lastModifiedBy>
  <dcterms:created xsi:type="dcterms:W3CDTF">2018-03-06T18:58:41Z</dcterms:created>
  <dcterms:modified xsi:type="dcterms:W3CDTF">2018-03-06T19:12:09Z</dcterms:modified>
</cp:coreProperties>
</file>