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0" windowWidth="24915" windowHeight="10365" activeTab="2"/>
  </bookViews>
  <sheets>
    <sheet name="Zoznam" sheetId="1" r:id="rId1"/>
    <sheet name="Ceny tvaroviek" sheetId="2" r:id="rId2"/>
    <sheet name="Ceny tvaroviek (2)" sheetId="3" r:id="rId3"/>
  </sheets>
  <definedNames>
    <definedName name="Koleno_45˚">Zoznam!$A$12</definedName>
    <definedName name="Koleno_90˚">Zoznam!$A$4</definedName>
    <definedName name="Koleno_MF_45°">Zoznam!$A$38</definedName>
    <definedName name="Koleno_MF_90°">Zoznam!$A$33</definedName>
    <definedName name="Kríž">Zoznam!$A$28</definedName>
    <definedName name="Nátrubok">Zoznam!$A$60</definedName>
    <definedName name="Nátrubok_závit_lepenie">Zoznam!$A$113</definedName>
    <definedName name="Prechod_závit_lepenie">Zoznam!$A$145</definedName>
    <definedName name="PVC_Potrubie">Zoznam!$A$44</definedName>
    <definedName name="Redukcia">Zoznam!$A$68</definedName>
    <definedName name="skúška">'Ceny tvaroviek'!$A$3:$A$19,'Ceny tvaroviek'!$C$3:$C$19,'Ceny tvaroviek'!$G$8:$G$9</definedName>
    <definedName name="Šróbenie_lepenie">Zoznam!$A$84</definedName>
    <definedName name="Šróbenie_vonkajší_závit__vnútorné_lepenie">Zoznam!$A$108</definedName>
    <definedName name="Šróbenie_závit">Zoznam!$A$100</definedName>
    <definedName name="Šróbenie_závit_lepenie">Zoznam!$A$92</definedName>
    <definedName name="T_kus">Zoznam!$A$20</definedName>
    <definedName name="Tuboflex">Zoznam!$A$76</definedName>
    <definedName name="Ventily">Zoznam!$A$52</definedName>
    <definedName name="Zátka_lepenie">Zoznam!$A$121</definedName>
    <definedName name="Zátka_vnútorný_závit">Zoznam!$A$129</definedName>
    <definedName name="Zátka_vonkajší_závit">Zoznam!$A$137</definedName>
  </definedNames>
  <calcPr calcId="145621"/>
</workbook>
</file>

<file path=xl/calcChain.xml><?xml version="1.0" encoding="utf-8"?>
<calcChain xmlns="http://schemas.openxmlformats.org/spreadsheetml/2006/main">
  <c r="C147" i="1" l="1"/>
  <c r="E147" i="1" s="1"/>
  <c r="C148" i="1"/>
  <c r="E148" i="1" s="1"/>
  <c r="C149" i="1"/>
  <c r="E149" i="1" s="1"/>
  <c r="C150" i="1"/>
  <c r="E150" i="1" s="1"/>
  <c r="C146" i="1"/>
  <c r="E146" i="1" s="1"/>
  <c r="C139" i="1"/>
  <c r="E139" i="1" s="1"/>
  <c r="C140" i="1"/>
  <c r="E140" i="1" s="1"/>
  <c r="C141" i="1"/>
  <c r="E141" i="1" s="1"/>
  <c r="C142" i="1"/>
  <c r="E142" i="1" s="1"/>
  <c r="C138" i="1"/>
  <c r="E138" i="1" s="1"/>
  <c r="C131" i="1"/>
  <c r="E131" i="1" s="1"/>
  <c r="C132" i="1"/>
  <c r="C133" i="1"/>
  <c r="E133" i="1" s="1"/>
  <c r="C134" i="1"/>
  <c r="E134" i="1" s="1"/>
  <c r="C130" i="1"/>
  <c r="E130" i="1" s="1"/>
  <c r="E132" i="1"/>
  <c r="C123" i="1"/>
  <c r="E123" i="1" s="1"/>
  <c r="C124" i="1"/>
  <c r="E124" i="1" s="1"/>
  <c r="C125" i="1"/>
  <c r="E125" i="1" s="1"/>
  <c r="C126" i="1"/>
  <c r="E126" i="1" s="1"/>
  <c r="C122" i="1"/>
  <c r="E122" i="1" s="1"/>
  <c r="C115" i="1"/>
  <c r="E115" i="1" s="1"/>
  <c r="C116" i="1"/>
  <c r="E116" i="1" s="1"/>
  <c r="C117" i="1"/>
  <c r="E117" i="1" s="1"/>
  <c r="C118" i="1"/>
  <c r="E118" i="1" s="1"/>
  <c r="C114" i="1"/>
  <c r="E114" i="1" s="1"/>
  <c r="C110" i="1"/>
  <c r="E110" i="1" s="1"/>
  <c r="C109" i="1"/>
  <c r="E109" i="1" s="1"/>
  <c r="C102" i="1"/>
  <c r="E102" i="1" s="1"/>
  <c r="C103" i="1"/>
  <c r="E103" i="1" s="1"/>
  <c r="C104" i="1"/>
  <c r="E104" i="1" s="1"/>
  <c r="C105" i="1"/>
  <c r="E105" i="1" s="1"/>
  <c r="C101" i="1"/>
  <c r="E101" i="1" s="1"/>
  <c r="C94" i="1"/>
  <c r="E94" i="1" s="1"/>
  <c r="C95" i="1"/>
  <c r="E95" i="1" s="1"/>
  <c r="C96" i="1"/>
  <c r="E96" i="1" s="1"/>
  <c r="C97" i="1"/>
  <c r="E97" i="1" s="1"/>
  <c r="C93" i="1"/>
  <c r="E93" i="1" s="1"/>
  <c r="C86" i="1"/>
  <c r="E86" i="1" s="1"/>
  <c r="C87" i="1"/>
  <c r="E87" i="1" s="1"/>
  <c r="C88" i="1"/>
  <c r="E88" i="1" s="1"/>
  <c r="C89" i="1"/>
  <c r="E89" i="1" s="1"/>
  <c r="C85" i="1"/>
  <c r="E85" i="1" s="1"/>
  <c r="E151" i="1" l="1"/>
  <c r="E106" i="1"/>
  <c r="E143" i="1"/>
  <c r="E135" i="1"/>
  <c r="E127" i="1"/>
  <c r="E119" i="1"/>
  <c r="E111" i="1"/>
  <c r="E98" i="1"/>
  <c r="E90" i="1"/>
  <c r="C78" i="1"/>
  <c r="E78" i="1" s="1"/>
  <c r="C79" i="1"/>
  <c r="E79" i="1" s="1"/>
  <c r="C81" i="1"/>
  <c r="E81" i="1" s="1"/>
  <c r="C80" i="1" l="1"/>
  <c r="E80" i="1" s="1"/>
  <c r="C77" i="1"/>
  <c r="E77" i="1" s="1"/>
  <c r="C70" i="1"/>
  <c r="E70" i="1" s="1"/>
  <c r="C71" i="1"/>
  <c r="E71" i="1" s="1"/>
  <c r="C72" i="1"/>
  <c r="E72" i="1" s="1"/>
  <c r="C73" i="1"/>
  <c r="E73" i="1" s="1"/>
  <c r="C69" i="1"/>
  <c r="E69" i="1" s="1"/>
  <c r="C62" i="1"/>
  <c r="C63" i="1"/>
  <c r="C64" i="1"/>
  <c r="C65" i="1"/>
  <c r="C61" i="1"/>
  <c r="C54" i="1"/>
  <c r="C55" i="1"/>
  <c r="C56" i="1"/>
  <c r="C57" i="1"/>
  <c r="C53" i="1"/>
  <c r="C46" i="1"/>
  <c r="C47" i="1"/>
  <c r="C48" i="1"/>
  <c r="C49" i="1"/>
  <c r="C45" i="1"/>
  <c r="C40" i="1"/>
  <c r="C39" i="1"/>
  <c r="C35" i="1"/>
  <c r="C34" i="1"/>
  <c r="C30" i="1"/>
  <c r="C29" i="1"/>
  <c r="C22" i="1"/>
  <c r="C23" i="1"/>
  <c r="C24" i="1"/>
  <c r="C25" i="1"/>
  <c r="C21" i="1"/>
  <c r="C14" i="1"/>
  <c r="C15" i="1"/>
  <c r="C16" i="1"/>
  <c r="C17" i="1"/>
  <c r="C13" i="1"/>
  <c r="E82" i="1" l="1"/>
  <c r="E74" i="1"/>
  <c r="E65" i="1"/>
  <c r="E64" i="1"/>
  <c r="E63" i="1"/>
  <c r="E62" i="1"/>
  <c r="E61" i="1"/>
  <c r="E57" i="1"/>
  <c r="E56" i="1"/>
  <c r="E55" i="1"/>
  <c r="E54" i="1"/>
  <c r="E53" i="1"/>
  <c r="E66" i="1" l="1"/>
  <c r="E58" i="1"/>
  <c r="E25" i="1"/>
  <c r="E24" i="1"/>
  <c r="E17" i="1"/>
  <c r="E16" i="1"/>
  <c r="C9" i="1"/>
  <c r="E9" i="1" s="1"/>
  <c r="E49" i="1" l="1"/>
  <c r="E48" i="1"/>
  <c r="E47" i="1"/>
  <c r="E46" i="1"/>
  <c r="E45" i="1"/>
  <c r="E39" i="1"/>
  <c r="E35" i="1"/>
  <c r="E40" i="1"/>
  <c r="E34" i="1"/>
  <c r="E50" i="1" l="1"/>
  <c r="E41" i="1"/>
  <c r="E36" i="1"/>
  <c r="C7" i="1"/>
  <c r="E7" i="1" s="1"/>
  <c r="C8" i="1"/>
  <c r="C6" i="1"/>
  <c r="E30" i="1" l="1"/>
  <c r="E29" i="1"/>
  <c r="E22" i="1"/>
  <c r="E23" i="1"/>
  <c r="E21" i="1"/>
  <c r="E14" i="1"/>
  <c r="E15" i="1"/>
  <c r="E13" i="1"/>
  <c r="C5" i="1"/>
  <c r="E31" i="1" l="1"/>
  <c r="E18" i="1"/>
  <c r="E26" i="1"/>
  <c r="E6" i="1"/>
  <c r="E8" i="1"/>
  <c r="E5" i="1"/>
  <c r="E10" i="1" l="1"/>
  <c r="C2" i="1" s="1"/>
  <c r="D2" i="1" l="1"/>
</calcChain>
</file>

<file path=xl/sharedStrings.xml><?xml version="1.0" encoding="utf-8"?>
<sst xmlns="http://schemas.openxmlformats.org/spreadsheetml/2006/main" count="392" uniqueCount="133">
  <si>
    <t>Kríž</t>
  </si>
  <si>
    <t>cena</t>
  </si>
  <si>
    <t>ks</t>
  </si>
  <si>
    <t>spolu</t>
  </si>
  <si>
    <t>cena [ks]</t>
  </si>
  <si>
    <t>cena [€]</t>
  </si>
  <si>
    <t>T-kus</t>
  </si>
  <si>
    <t>Koleno 90˚</t>
  </si>
  <si>
    <t>Koleno 45˚</t>
  </si>
  <si>
    <t>DN</t>
  </si>
  <si>
    <t>bez DPH</t>
  </si>
  <si>
    <t>s DPH</t>
  </si>
  <si>
    <t>T - kus</t>
  </si>
  <si>
    <t>Koleno 45°</t>
  </si>
  <si>
    <t>Koleno 90°</t>
  </si>
  <si>
    <t>Koleno MF 90°</t>
  </si>
  <si>
    <t>Koleno MF 45°</t>
  </si>
  <si>
    <t>Cena</t>
  </si>
  <si>
    <t>m</t>
  </si>
  <si>
    <t>Cena [m]</t>
  </si>
  <si>
    <t>40 (5 m)</t>
  </si>
  <si>
    <t>40 (3 m)</t>
  </si>
  <si>
    <t>50 (5 m)</t>
  </si>
  <si>
    <t>50 (3 m)</t>
  </si>
  <si>
    <t>Ventily</t>
  </si>
  <si>
    <t>65 (L = 232)</t>
  </si>
  <si>
    <t>80 (L = 246)</t>
  </si>
  <si>
    <t>80 (L = 306,5)</t>
  </si>
  <si>
    <t>100 (L = 306,5)</t>
  </si>
  <si>
    <t>100 (L = 307,5)</t>
  </si>
  <si>
    <t>Cena [ks]</t>
  </si>
  <si>
    <t>65 (L = 224)</t>
  </si>
  <si>
    <t>Nátrubok</t>
  </si>
  <si>
    <t>Redukcia</t>
  </si>
  <si>
    <t>20 - 16</t>
  </si>
  <si>
    <t>25 - 16</t>
  </si>
  <si>
    <t>25 - 20</t>
  </si>
  <si>
    <t>32 - 20</t>
  </si>
  <si>
    <t>40 - 20</t>
  </si>
  <si>
    <t>40 - 32</t>
  </si>
  <si>
    <t>40 - 25</t>
  </si>
  <si>
    <t>50 - 20</t>
  </si>
  <si>
    <t>50 - 25</t>
  </si>
  <si>
    <t>50 - 32</t>
  </si>
  <si>
    <t>50 - 40</t>
  </si>
  <si>
    <t>63 - 32</t>
  </si>
  <si>
    <t>63 - 40</t>
  </si>
  <si>
    <t>63 - 50</t>
  </si>
  <si>
    <t>75 - 40</t>
  </si>
  <si>
    <t>75 - 50</t>
  </si>
  <si>
    <t>90 - 63</t>
  </si>
  <si>
    <t>90 - 50</t>
  </si>
  <si>
    <t>90 - 75</t>
  </si>
  <si>
    <t>110 - 63</t>
  </si>
  <si>
    <t>110 - 75</t>
  </si>
  <si>
    <t>110 - 90</t>
  </si>
  <si>
    <t>125 - 75</t>
  </si>
  <si>
    <t>125 - 90</t>
  </si>
  <si>
    <t>125 - 110</t>
  </si>
  <si>
    <t>140 - 100</t>
  </si>
  <si>
    <t>140 - 125</t>
  </si>
  <si>
    <t>160 - 90</t>
  </si>
  <si>
    <t>160 - 110</t>
  </si>
  <si>
    <t>160 - 125</t>
  </si>
  <si>
    <t>160 - 140</t>
  </si>
  <si>
    <t>200 - 110</t>
  </si>
  <si>
    <t>200 - 125</t>
  </si>
  <si>
    <t>200 - 160</t>
  </si>
  <si>
    <t>225 - 160</t>
  </si>
  <si>
    <t>225 - 200</t>
  </si>
  <si>
    <t>315 - 200</t>
  </si>
  <si>
    <t>32 - 25</t>
  </si>
  <si>
    <t>75 -63</t>
  </si>
  <si>
    <t>200 - 180</t>
  </si>
  <si>
    <t>250 - 160</t>
  </si>
  <si>
    <t>250 - 200</t>
  </si>
  <si>
    <t>250 - 225</t>
  </si>
  <si>
    <t>315 - 225</t>
  </si>
  <si>
    <t>315 - 250</t>
  </si>
  <si>
    <t>Tuboflex</t>
  </si>
  <si>
    <t>ø</t>
  </si>
  <si>
    <t>ø [mm]</t>
  </si>
  <si>
    <t>Šrobenie - lepenie</t>
  </si>
  <si>
    <t>Šróbenie lepenie</t>
  </si>
  <si>
    <t>Šróbenie závit / lepenie</t>
  </si>
  <si>
    <t>Šrobenie - závit / lepenie</t>
  </si>
  <si>
    <t>Šróbenie závit</t>
  </si>
  <si>
    <t>Šrobenie - závit</t>
  </si>
  <si>
    <t>Šróbenie vonkajší závit / vnútorné lepenie</t>
  </si>
  <si>
    <t>Šrobenie - vo závit/ vn lep</t>
  </si>
  <si>
    <t>Nátrubok závit / lepenie</t>
  </si>
  <si>
    <t>Nátrubok - závit/lepenie</t>
  </si>
  <si>
    <t>DI</t>
  </si>
  <si>
    <t>16 - 3/8''</t>
  </si>
  <si>
    <t>20-1/2''</t>
  </si>
  <si>
    <t>25-3/4''</t>
  </si>
  <si>
    <t>32-1''</t>
  </si>
  <si>
    <t>32-3/4''</t>
  </si>
  <si>
    <t>40-1 1/4''</t>
  </si>
  <si>
    <t>50-1 1/2''</t>
  </si>
  <si>
    <t>63-2''</t>
  </si>
  <si>
    <t>75-2 1/2''</t>
  </si>
  <si>
    <t>90-3''</t>
  </si>
  <si>
    <t>110-4''</t>
  </si>
  <si>
    <t>Zátka - lepenie</t>
  </si>
  <si>
    <t>Zátka lepenie</t>
  </si>
  <si>
    <t>Zátka vnútorný závit</t>
  </si>
  <si>
    <t>Zátka - vonkajší závit</t>
  </si>
  <si>
    <t>Zátka - vnútorný závit</t>
  </si>
  <si>
    <t>Zátka vonkajší závit</t>
  </si>
  <si>
    <t>Prechod závit / lepenie</t>
  </si>
  <si>
    <t>16/20-1/2'</t>
  </si>
  <si>
    <t>20/25-3/4''</t>
  </si>
  <si>
    <t>25/32-1''</t>
  </si>
  <si>
    <t>32/40-1 1/4''</t>
  </si>
  <si>
    <t>40/50-1 1/2''</t>
  </si>
  <si>
    <t>50/63-2''</t>
  </si>
  <si>
    <t>63/75-2 1/2''</t>
  </si>
  <si>
    <t>75/90-3''</t>
  </si>
  <si>
    <t>16/20-3/8''</t>
  </si>
  <si>
    <t>20/25-1/2''</t>
  </si>
  <si>
    <t>25/32-3/4''</t>
  </si>
  <si>
    <t>32/40-1''</t>
  </si>
  <si>
    <t>40/50-1 1/4''</t>
  </si>
  <si>
    <t>50/63-1 1/2''</t>
  </si>
  <si>
    <t>63/75-2''</t>
  </si>
  <si>
    <t>63-75-2''</t>
  </si>
  <si>
    <t>75/90-2 1/2''</t>
  </si>
  <si>
    <t>90/110-3''</t>
  </si>
  <si>
    <t>110/125-4''</t>
  </si>
  <si>
    <t>Prechod závit lepenie</t>
  </si>
  <si>
    <t>PVC Potrubie</t>
  </si>
  <si>
    <t>PVC Potrubia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</si>
</sst>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name val="Tahoma"/>
      <family val="2"/>
      <charset val="238"/>
    </font>
    <font>
      <b/>
      <sz val="11"/>
      <color theme="0"/>
      <name val="TAH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5" borderId="5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4" fontId="4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0" borderId="3" xfId="0" applyFont="1" applyBorder="1" applyAlignment="1"/>
    <xf numFmtId="164" fontId="4" fillId="3" borderId="4" xfId="0" applyNumberFormat="1" applyFont="1" applyFill="1" applyBorder="1" applyAlignment="1">
      <alignment horizontal="center" vertical="top"/>
    </xf>
    <xf numFmtId="18" fontId="3" fillId="0" borderId="0" xfId="0" applyNumberFormat="1" applyFont="1"/>
    <xf numFmtId="14" fontId="3" fillId="0" borderId="0" xfId="0" applyNumberFormat="1" applyFont="1"/>
    <xf numFmtId="16" fontId="3" fillId="0" borderId="0" xfId="0" applyNumberFormat="1" applyFont="1"/>
    <xf numFmtId="0" fontId="5" fillId="0" borderId="0" xfId="0" applyFont="1"/>
    <xf numFmtId="0" fontId="4" fillId="5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0" fontId="10" fillId="0" borderId="0" xfId="1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2" fillId="4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 wrapText="1" shrinkToFit="1"/>
    </xf>
    <xf numFmtId="164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800000"/>
      <color rgb="FFC0C0C0"/>
      <color rgb="FF993300"/>
      <color rgb="FF990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2060"/>
  </sheetPr>
  <dimension ref="A1:O151"/>
  <sheetViews>
    <sheetView showGridLines="0" zoomScaleNormal="100" workbookViewId="0">
      <pane xSplit="6" ySplit="2" topLeftCell="G18" activePane="bottomRight" state="frozen"/>
      <selection pane="topRight" activeCell="G1" sqref="G1"/>
      <selection pane="bottomLeft" activeCell="A3" sqref="A3"/>
      <selection pane="bottomRight" activeCell="A38" sqref="A38:A40"/>
    </sheetView>
  </sheetViews>
  <sheetFormatPr defaultRowHeight="20.100000000000001" customHeight="1"/>
  <cols>
    <col min="1" max="1" width="14.85546875" style="22" customWidth="1"/>
    <col min="2" max="3" width="15.7109375" style="2" customWidth="1"/>
    <col min="4" max="4" width="10.7109375" style="2" customWidth="1"/>
    <col min="5" max="5" width="15.7109375" style="2" customWidth="1"/>
    <col min="6" max="6" width="9.140625" style="2"/>
    <col min="7" max="9" width="15.7109375" style="2" customWidth="1"/>
    <col min="10" max="10" width="9.140625" style="2"/>
    <col min="11" max="11" width="11.85546875" style="2" bestFit="1" customWidth="1"/>
    <col min="12" max="12" width="15.85546875" style="2" bestFit="1" customWidth="1"/>
    <col min="13" max="13" width="9.5703125" style="2" bestFit="1" customWidth="1"/>
    <col min="14" max="14" width="9.140625" style="2" customWidth="1"/>
    <col min="15" max="15" width="11.28515625" style="2" bestFit="1" customWidth="1"/>
    <col min="16" max="18" width="9.140625" style="2" customWidth="1"/>
    <col min="19" max="16384" width="9.140625" style="2"/>
  </cols>
  <sheetData>
    <row r="1" spans="1:15" ht="20.100000000000001" customHeight="1">
      <c r="C1" s="22" t="s">
        <v>10</v>
      </c>
      <c r="D1" s="22" t="s">
        <v>11</v>
      </c>
      <c r="J1" s="25"/>
      <c r="K1" s="26"/>
      <c r="L1" s="26"/>
      <c r="M1" s="26"/>
      <c r="N1" s="26"/>
      <c r="O1" s="27"/>
    </row>
    <row r="2" spans="1:15" ht="20.100000000000001" customHeight="1">
      <c r="B2" s="9" t="s">
        <v>3</v>
      </c>
      <c r="C2" s="10">
        <f>SUM(E10+E18+E26+E31+E36+E41+E50+E58+E66+E74+E82+E90+E98+E106+E111+E119+E127+E135+E143+E151)</f>
        <v>0</v>
      </c>
      <c r="D2" s="24">
        <f>C2*1.2</f>
        <v>0</v>
      </c>
      <c r="J2" s="25"/>
      <c r="K2" s="26"/>
      <c r="L2" s="26"/>
      <c r="M2" s="26"/>
      <c r="N2" s="26"/>
      <c r="O2" s="27"/>
    </row>
    <row r="3" spans="1:15" ht="20.100000000000001" customHeight="1">
      <c r="B3" s="29"/>
      <c r="C3" s="30"/>
      <c r="D3" s="31"/>
      <c r="J3" s="25"/>
      <c r="K3" s="26"/>
      <c r="L3" s="26"/>
      <c r="M3" s="26"/>
      <c r="N3" s="26"/>
      <c r="O3" s="27"/>
    </row>
    <row r="4" spans="1:15" ht="20.100000000000001" customHeight="1">
      <c r="A4" s="32" t="s">
        <v>7</v>
      </c>
      <c r="B4" s="3" t="s">
        <v>9</v>
      </c>
      <c r="C4" s="3" t="s">
        <v>4</v>
      </c>
      <c r="D4" s="3" t="s">
        <v>2</v>
      </c>
      <c r="E4" s="5" t="s">
        <v>5</v>
      </c>
    </row>
    <row r="5" spans="1:15" ht="20.100000000000001" customHeight="1">
      <c r="A5" s="32"/>
      <c r="B5" s="5">
        <v>40</v>
      </c>
      <c r="C5" s="6">
        <f>VLOOKUP(B5,'Ceny tvaroviek'!A3:B19,2,FALSE)</f>
        <v>1.44</v>
      </c>
      <c r="D5" s="7"/>
      <c r="E5" s="8">
        <f>D5*C5</f>
        <v>0</v>
      </c>
    </row>
    <row r="6" spans="1:15" ht="20.100000000000001" customHeight="1">
      <c r="A6" s="32"/>
      <c r="B6" s="5">
        <v>65</v>
      </c>
      <c r="C6" s="6">
        <f>VLOOKUP(B6,'Ceny tvaroviek'!A3:B19,2,FALSE)</f>
        <v>4.18</v>
      </c>
      <c r="D6" s="7"/>
      <c r="E6" s="8">
        <f t="shared" ref="E6:E8" si="0">D6*C6</f>
        <v>0</v>
      </c>
    </row>
    <row r="7" spans="1:15" ht="20.100000000000001" customHeight="1">
      <c r="A7" s="32"/>
      <c r="B7" s="5">
        <v>65</v>
      </c>
      <c r="C7" s="6">
        <f>VLOOKUP(B7,'Ceny tvaroviek'!A3:B19,2,FALSE)</f>
        <v>4.18</v>
      </c>
      <c r="D7" s="7"/>
      <c r="E7" s="8">
        <f t="shared" ref="E7" si="1">D7*C7</f>
        <v>0</v>
      </c>
    </row>
    <row r="8" spans="1:15" ht="20.100000000000001" customHeight="1">
      <c r="A8" s="32"/>
      <c r="B8" s="5">
        <v>100</v>
      </c>
      <c r="C8" s="6">
        <f>VLOOKUP(B8,'Ceny tvaroviek'!A3:B19,2,FALSE)</f>
        <v>12.73</v>
      </c>
      <c r="D8" s="7"/>
      <c r="E8" s="8">
        <f t="shared" si="0"/>
        <v>0</v>
      </c>
    </row>
    <row r="9" spans="1:15" ht="20.100000000000001" customHeight="1">
      <c r="A9" s="32"/>
      <c r="B9" s="5">
        <v>125</v>
      </c>
      <c r="C9" s="6">
        <f>VLOOKUP(B9,'Ceny tvaroviek'!A3:B19,2,FALSE)</f>
        <v>32.700000000000003</v>
      </c>
      <c r="D9" s="7"/>
      <c r="E9" s="8">
        <f t="shared" ref="E9" si="2">D9*C9</f>
        <v>0</v>
      </c>
    </row>
    <row r="10" spans="1:15" ht="20.100000000000001" customHeight="1">
      <c r="A10" s="28"/>
      <c r="B10" s="11"/>
      <c r="C10" s="11"/>
      <c r="D10" s="12"/>
      <c r="E10" s="13">
        <f>SUM(E5:E9)</f>
        <v>0</v>
      </c>
    </row>
    <row r="12" spans="1:15" ht="20.100000000000001" customHeight="1">
      <c r="A12" s="32" t="s">
        <v>8</v>
      </c>
      <c r="B12" s="3" t="s">
        <v>9</v>
      </c>
      <c r="C12" s="3" t="s">
        <v>4</v>
      </c>
      <c r="D12" s="3" t="s">
        <v>2</v>
      </c>
      <c r="E12" s="4" t="s">
        <v>5</v>
      </c>
      <c r="H12" s="14"/>
      <c r="I12" s="15"/>
      <c r="J12" s="16"/>
    </row>
    <row r="13" spans="1:15" ht="20.100000000000001" customHeight="1">
      <c r="A13" s="32"/>
      <c r="B13" s="5">
        <v>65</v>
      </c>
      <c r="C13" s="6">
        <f>VLOOKUP(B13,'Ceny tvaroviek'!$C$3:$D$19,2,FALSE)</f>
        <v>4.47</v>
      </c>
      <c r="D13" s="7"/>
      <c r="E13" s="8">
        <f>D13*C13</f>
        <v>0</v>
      </c>
    </row>
    <row r="14" spans="1:15" ht="20.100000000000001" customHeight="1">
      <c r="A14" s="32"/>
      <c r="B14" s="5">
        <v>110</v>
      </c>
      <c r="C14" s="6">
        <f>VLOOKUP(B14,'Ceny tvaroviek'!$C$3:$D$19,2,FALSE)</f>
        <v>17.09</v>
      </c>
      <c r="D14" s="7"/>
      <c r="E14" s="8">
        <f t="shared" ref="E14:E15" si="3">D14*C14</f>
        <v>0</v>
      </c>
      <c r="M14" s="17"/>
    </row>
    <row r="15" spans="1:15" ht="20.100000000000001" customHeight="1">
      <c r="A15" s="32"/>
      <c r="B15" s="5">
        <v>125</v>
      </c>
      <c r="C15" s="6">
        <f>VLOOKUP(B15,'Ceny tvaroviek'!$C$3:$D$19,2,FALSE)</f>
        <v>27.77</v>
      </c>
      <c r="D15" s="7"/>
      <c r="E15" s="8">
        <f t="shared" si="3"/>
        <v>0</v>
      </c>
    </row>
    <row r="16" spans="1:15" ht="20.100000000000001" customHeight="1">
      <c r="A16" s="32"/>
      <c r="B16" s="5">
        <v>80</v>
      </c>
      <c r="C16" s="6">
        <f>VLOOKUP(B16,'Ceny tvaroviek'!$C$3:$D$19,2,FALSE)</f>
        <v>6.88</v>
      </c>
      <c r="D16" s="7"/>
      <c r="E16" s="8">
        <f t="shared" ref="E16" si="4">D16*C16</f>
        <v>0</v>
      </c>
    </row>
    <row r="17" spans="1:5" ht="20.100000000000001" customHeight="1">
      <c r="A17" s="32"/>
      <c r="B17" s="5">
        <v>50</v>
      </c>
      <c r="C17" s="6">
        <f>VLOOKUP(B17,'Ceny tvaroviek'!$C$3:$D$19,2,FALSE)</f>
        <v>2.4300000000000002</v>
      </c>
      <c r="D17" s="7"/>
      <c r="E17" s="8">
        <f t="shared" ref="E17" si="5">D17*C17</f>
        <v>0</v>
      </c>
    </row>
    <row r="18" spans="1:5" ht="20.100000000000001" customHeight="1">
      <c r="A18" s="28"/>
      <c r="B18" s="11"/>
      <c r="C18" s="11"/>
      <c r="D18" s="12"/>
      <c r="E18" s="13">
        <f>SUM(E13:E17)</f>
        <v>0</v>
      </c>
    </row>
    <row r="20" spans="1:5" ht="20.100000000000001" customHeight="1">
      <c r="A20" s="32" t="s">
        <v>6</v>
      </c>
      <c r="B20" s="3" t="s">
        <v>9</v>
      </c>
      <c r="C20" s="3" t="s">
        <v>4</v>
      </c>
      <c r="D20" s="3" t="s">
        <v>2</v>
      </c>
      <c r="E20" s="4" t="s">
        <v>5</v>
      </c>
    </row>
    <row r="21" spans="1:5" ht="20.100000000000001" customHeight="1">
      <c r="A21" s="32"/>
      <c r="B21" s="5">
        <v>40</v>
      </c>
      <c r="C21" s="6">
        <f>VLOOKUP(B21,'Ceny tvaroviek'!$E$3:$F$19,2,FALSE)</f>
        <v>1.99</v>
      </c>
      <c r="D21" s="7"/>
      <c r="E21" s="8">
        <f>D21*C21</f>
        <v>0</v>
      </c>
    </row>
    <row r="22" spans="1:5" ht="20.100000000000001" customHeight="1">
      <c r="A22" s="32"/>
      <c r="B22" s="5">
        <v>50</v>
      </c>
      <c r="C22" s="6">
        <f>VLOOKUP(B22,'Ceny tvaroviek'!$E$3:$F$19,2,FALSE)</f>
        <v>2.94</v>
      </c>
      <c r="D22" s="7"/>
      <c r="E22" s="8">
        <f t="shared" ref="E22:E23" si="6">D22*C22</f>
        <v>0</v>
      </c>
    </row>
    <row r="23" spans="1:5" ht="20.100000000000001" customHeight="1">
      <c r="A23" s="32"/>
      <c r="B23" s="5">
        <v>65</v>
      </c>
      <c r="C23" s="6">
        <f>VLOOKUP(B23,'Ceny tvaroviek'!$E$3:$F$19,2,FALSE)</f>
        <v>6.16</v>
      </c>
      <c r="D23" s="7"/>
      <c r="E23" s="8">
        <f t="shared" si="6"/>
        <v>0</v>
      </c>
    </row>
    <row r="24" spans="1:5" ht="20.100000000000001" customHeight="1">
      <c r="A24" s="32"/>
      <c r="B24" s="5">
        <v>80</v>
      </c>
      <c r="C24" s="6">
        <f>VLOOKUP(B24,'Ceny tvaroviek'!$E$3:$F$19,2,FALSE)</f>
        <v>11.08</v>
      </c>
      <c r="D24" s="7"/>
      <c r="E24" s="8">
        <f t="shared" ref="E24" si="7">D24*C24</f>
        <v>0</v>
      </c>
    </row>
    <row r="25" spans="1:5" ht="20.100000000000001" customHeight="1">
      <c r="A25" s="32"/>
      <c r="B25" s="5">
        <v>65</v>
      </c>
      <c r="C25" s="6">
        <f>VLOOKUP(B25,'Ceny tvaroviek'!$E$3:$F$19,2,FALSE)</f>
        <v>6.16</v>
      </c>
      <c r="D25" s="7"/>
      <c r="E25" s="8">
        <f t="shared" ref="E25" si="8">D25*C25</f>
        <v>0</v>
      </c>
    </row>
    <row r="26" spans="1:5" ht="20.100000000000001" customHeight="1">
      <c r="A26" s="28"/>
      <c r="B26" s="11"/>
      <c r="C26" s="11"/>
      <c r="D26" s="12"/>
      <c r="E26" s="13">
        <f>SUM(E21:E25)</f>
        <v>0</v>
      </c>
    </row>
    <row r="28" spans="1:5" ht="20.100000000000001" customHeight="1">
      <c r="A28" s="32" t="s">
        <v>0</v>
      </c>
      <c r="B28" s="3" t="s">
        <v>9</v>
      </c>
      <c r="C28" s="3" t="s">
        <v>4</v>
      </c>
      <c r="D28" s="3" t="s">
        <v>2</v>
      </c>
      <c r="E28" s="4" t="s">
        <v>5</v>
      </c>
    </row>
    <row r="29" spans="1:5" ht="20.100000000000001" customHeight="1">
      <c r="A29" s="32"/>
      <c r="B29" s="5">
        <v>40</v>
      </c>
      <c r="C29" s="6">
        <f>VLOOKUP(B29,'Ceny tvaroviek'!$G$8:$H$9,2,FALSE)</f>
        <v>4.12</v>
      </c>
      <c r="D29" s="7"/>
      <c r="E29" s="8">
        <f>D29*C29</f>
        <v>0</v>
      </c>
    </row>
    <row r="30" spans="1:5" ht="20.100000000000001" customHeight="1">
      <c r="A30" s="32"/>
      <c r="B30" s="5">
        <v>50</v>
      </c>
      <c r="C30" s="6">
        <f>VLOOKUP(B30,'Ceny tvaroviek'!$G$8:$H$9,2,FALSE)</f>
        <v>5.89</v>
      </c>
      <c r="D30" s="7"/>
      <c r="E30" s="8">
        <f t="shared" ref="E30" si="9">D30*C30</f>
        <v>0</v>
      </c>
    </row>
    <row r="31" spans="1:5" ht="20.100000000000001" customHeight="1">
      <c r="A31" s="28"/>
      <c r="B31" s="11"/>
      <c r="C31" s="11"/>
      <c r="D31" s="12"/>
      <c r="E31" s="13">
        <f>SUM(E29:E30)</f>
        <v>0</v>
      </c>
    </row>
    <row r="33" spans="1:5" ht="20.100000000000001" customHeight="1">
      <c r="A33" s="32" t="s">
        <v>15</v>
      </c>
      <c r="B33" s="3" t="s">
        <v>9</v>
      </c>
      <c r="C33" s="3" t="s">
        <v>4</v>
      </c>
      <c r="D33" s="3" t="s">
        <v>2</v>
      </c>
      <c r="E33" s="4" t="s">
        <v>5</v>
      </c>
    </row>
    <row r="34" spans="1:5" ht="20.100000000000001" customHeight="1">
      <c r="A34" s="32"/>
      <c r="B34" s="5">
        <v>40</v>
      </c>
      <c r="C34" s="6">
        <f>VLOOKUP(B34,'Ceny tvaroviek'!$I$8:$J$9,2,FALSE)</f>
        <v>1.93</v>
      </c>
      <c r="D34" s="7"/>
      <c r="E34" s="8">
        <f>D34*C34</f>
        <v>0</v>
      </c>
    </row>
    <row r="35" spans="1:5" ht="20.100000000000001" customHeight="1">
      <c r="A35" s="32"/>
      <c r="B35" s="5">
        <v>50</v>
      </c>
      <c r="C35" s="6">
        <f>VLOOKUP(B35,'Ceny tvaroviek'!$I$8:$J$9,2,FALSE)</f>
        <v>2.84</v>
      </c>
      <c r="D35" s="7"/>
      <c r="E35" s="8">
        <f t="shared" ref="E35" si="10">D35*C35</f>
        <v>0</v>
      </c>
    </row>
    <row r="36" spans="1:5" ht="20.100000000000001" customHeight="1">
      <c r="A36" s="28"/>
      <c r="B36" s="11"/>
      <c r="C36" s="11"/>
      <c r="D36" s="12"/>
      <c r="E36" s="13">
        <f>SUM(E34:E35)</f>
        <v>0</v>
      </c>
    </row>
    <row r="38" spans="1:5" ht="20.100000000000001" customHeight="1">
      <c r="A38" s="32" t="s">
        <v>16</v>
      </c>
      <c r="B38" s="3" t="s">
        <v>9</v>
      </c>
      <c r="C38" s="3" t="s">
        <v>4</v>
      </c>
      <c r="D38" s="3" t="s">
        <v>2</v>
      </c>
      <c r="E38" s="4" t="s">
        <v>5</v>
      </c>
    </row>
    <row r="39" spans="1:5" ht="20.100000000000001" customHeight="1">
      <c r="A39" s="32"/>
      <c r="B39" s="5">
        <v>40</v>
      </c>
      <c r="C39" s="6">
        <f>VLOOKUP(B39,'Ceny tvaroviek'!$K$8:$L$9,2,FALSE)</f>
        <v>2.2200000000000002</v>
      </c>
      <c r="D39" s="7"/>
      <c r="E39" s="8">
        <f>D39*C39</f>
        <v>0</v>
      </c>
    </row>
    <row r="40" spans="1:5" ht="20.100000000000001" customHeight="1">
      <c r="A40" s="32"/>
      <c r="B40" s="5">
        <v>50</v>
      </c>
      <c r="C40" s="6">
        <f>VLOOKUP(B40,'Ceny tvaroviek'!$K$8:$L$9,2,FALSE)</f>
        <v>2.38</v>
      </c>
      <c r="D40" s="7"/>
      <c r="E40" s="8">
        <f t="shared" ref="E40" si="11">D40*C40</f>
        <v>0</v>
      </c>
    </row>
    <row r="41" spans="1:5" ht="20.100000000000001" customHeight="1">
      <c r="A41" s="28"/>
      <c r="B41" s="11"/>
      <c r="C41" s="11"/>
      <c r="D41" s="12"/>
      <c r="E41" s="13">
        <f>SUM(E39:E40)</f>
        <v>0</v>
      </c>
    </row>
    <row r="44" spans="1:5" ht="20.100000000000001" customHeight="1">
      <c r="A44" s="32" t="s">
        <v>131</v>
      </c>
      <c r="B44" s="18" t="s">
        <v>9</v>
      </c>
      <c r="C44" s="18" t="s">
        <v>19</v>
      </c>
      <c r="D44" s="18" t="s">
        <v>18</v>
      </c>
      <c r="E44" s="18" t="s">
        <v>5</v>
      </c>
    </row>
    <row r="45" spans="1:5" ht="20.100000000000001" customHeight="1">
      <c r="A45" s="32"/>
      <c r="B45" s="18">
        <v>20</v>
      </c>
      <c r="C45" s="19">
        <f>VLOOKUP(B45,'Ceny tvaroviek'!$M$3:$N$16,2,FALSE)</f>
        <v>1.39</v>
      </c>
      <c r="D45" s="20"/>
      <c r="E45" s="19">
        <f>C45*D45</f>
        <v>0</v>
      </c>
    </row>
    <row r="46" spans="1:5" ht="20.100000000000001" customHeight="1">
      <c r="A46" s="32"/>
      <c r="B46" s="18">
        <v>25</v>
      </c>
      <c r="C46" s="19">
        <f>VLOOKUP(B46,'Ceny tvaroviek'!$M$3:$N$16,2,FALSE)</f>
        <v>1.39</v>
      </c>
      <c r="D46" s="20"/>
      <c r="E46" s="19">
        <f t="shared" ref="E46:E49" si="12">C46*D46</f>
        <v>0</v>
      </c>
    </row>
    <row r="47" spans="1:5" ht="20.100000000000001" customHeight="1">
      <c r="A47" s="32"/>
      <c r="B47" s="18" t="s">
        <v>20</v>
      </c>
      <c r="C47" s="19">
        <f>VLOOKUP(B47,'Ceny tvaroviek'!$M$3:$N$16,2,FALSE)</f>
        <v>2.6</v>
      </c>
      <c r="D47" s="20"/>
      <c r="E47" s="19">
        <f t="shared" si="12"/>
        <v>0</v>
      </c>
    </row>
    <row r="48" spans="1:5" ht="20.100000000000001" customHeight="1">
      <c r="A48" s="32"/>
      <c r="B48" s="18" t="s">
        <v>21</v>
      </c>
      <c r="C48" s="19">
        <f>VLOOKUP(B48,'Ceny tvaroviek'!$M$3:$N$16,2,FALSE)</f>
        <v>2.7</v>
      </c>
      <c r="D48" s="20"/>
      <c r="E48" s="19">
        <f t="shared" si="12"/>
        <v>0</v>
      </c>
    </row>
    <row r="49" spans="1:5" ht="20.100000000000001" customHeight="1">
      <c r="A49" s="32"/>
      <c r="B49" s="18" t="s">
        <v>22</v>
      </c>
      <c r="C49" s="19">
        <f>VLOOKUP(B49,'Ceny tvaroviek'!$M$3:$N$16,2,FALSE)</f>
        <v>4.0999999999999996</v>
      </c>
      <c r="D49" s="20"/>
      <c r="E49" s="19">
        <f t="shared" si="12"/>
        <v>0</v>
      </c>
    </row>
    <row r="50" spans="1:5" ht="20.100000000000001" customHeight="1">
      <c r="E50" s="21">
        <f>SUM(E45:E49)</f>
        <v>0</v>
      </c>
    </row>
    <row r="52" spans="1:5" ht="20.100000000000001" customHeight="1">
      <c r="A52" s="32" t="s">
        <v>24</v>
      </c>
      <c r="B52" s="18" t="s">
        <v>9</v>
      </c>
      <c r="C52" s="18" t="s">
        <v>30</v>
      </c>
      <c r="D52" s="18" t="s">
        <v>2</v>
      </c>
      <c r="E52" s="18" t="s">
        <v>5</v>
      </c>
    </row>
    <row r="53" spans="1:5" ht="20.100000000000001" customHeight="1">
      <c r="A53" s="32"/>
      <c r="B53" s="18">
        <v>10</v>
      </c>
      <c r="C53" s="19">
        <f>VLOOKUP(B53,'Ceny tvaroviek'!$O$3:$P$15,2,FALSE)</f>
        <v>6.23</v>
      </c>
      <c r="D53" s="20"/>
      <c r="E53" s="19">
        <f>C53*D53</f>
        <v>0</v>
      </c>
    </row>
    <row r="54" spans="1:5" ht="20.100000000000001" customHeight="1">
      <c r="A54" s="32"/>
      <c r="B54" s="18">
        <v>40</v>
      </c>
      <c r="C54" s="19">
        <f>VLOOKUP(B54,'Ceny tvaroviek'!$O$3:$P$15,2,FALSE)</f>
        <v>13.67</v>
      </c>
      <c r="D54" s="20"/>
      <c r="E54" s="19">
        <f t="shared" ref="E54:E57" si="13">C54*D54</f>
        <v>0</v>
      </c>
    </row>
    <row r="55" spans="1:5" ht="20.100000000000001" customHeight="1">
      <c r="A55" s="32"/>
      <c r="B55" s="18">
        <v>20</v>
      </c>
      <c r="C55" s="19">
        <f>VLOOKUP(B55,'Ceny tvaroviek'!$O$3:$P$15,2,FALSE)</f>
        <v>7.46</v>
      </c>
      <c r="D55" s="20"/>
      <c r="E55" s="19">
        <f t="shared" si="13"/>
        <v>0</v>
      </c>
    </row>
    <row r="56" spans="1:5" ht="20.100000000000001" customHeight="1">
      <c r="A56" s="32"/>
      <c r="B56" s="18">
        <v>50</v>
      </c>
      <c r="C56" s="19">
        <f>VLOOKUP(B56,'Ceny tvaroviek'!$O$3:$P$15,2,FALSE)</f>
        <v>20.78</v>
      </c>
      <c r="D56" s="20"/>
      <c r="E56" s="19">
        <f t="shared" si="13"/>
        <v>0</v>
      </c>
    </row>
    <row r="57" spans="1:5" ht="20.100000000000001" customHeight="1">
      <c r="A57" s="32"/>
      <c r="B57" s="18" t="s">
        <v>25</v>
      </c>
      <c r="C57" s="19">
        <f>VLOOKUP(B57,'Ceny tvaroviek'!$O$3:$P$15,2,FALSE)</f>
        <v>90.99</v>
      </c>
      <c r="D57" s="20"/>
      <c r="E57" s="19">
        <f t="shared" si="13"/>
        <v>0</v>
      </c>
    </row>
    <row r="58" spans="1:5" ht="20.100000000000001" customHeight="1">
      <c r="E58" s="21">
        <f>SUM(E53:E57)</f>
        <v>0</v>
      </c>
    </row>
    <row r="60" spans="1:5" ht="20.100000000000001" customHeight="1">
      <c r="A60" s="32" t="s">
        <v>32</v>
      </c>
      <c r="B60" s="18" t="s">
        <v>9</v>
      </c>
      <c r="C60" s="18" t="s">
        <v>30</v>
      </c>
      <c r="D60" s="18" t="s">
        <v>2</v>
      </c>
      <c r="E60" s="18" t="s">
        <v>5</v>
      </c>
    </row>
    <row r="61" spans="1:5" ht="20.100000000000001" customHeight="1">
      <c r="A61" s="32"/>
      <c r="B61" s="18">
        <v>10</v>
      </c>
      <c r="C61" s="19">
        <f>VLOOKUP(B61,'Ceny tvaroviek'!$Q$3:$R$19,2,FALSE)</f>
        <v>0.44</v>
      </c>
      <c r="D61" s="20"/>
      <c r="E61" s="19">
        <f>C61*D61</f>
        <v>0</v>
      </c>
    </row>
    <row r="62" spans="1:5" ht="20.100000000000001" customHeight="1">
      <c r="A62" s="32"/>
      <c r="B62" s="18">
        <v>40</v>
      </c>
      <c r="C62" s="19">
        <f>VLOOKUP(B62,'Ceny tvaroviek'!$Q$3:$R$19,2,FALSE)</f>
        <v>1.1299999999999999</v>
      </c>
      <c r="D62" s="20"/>
      <c r="E62" s="19">
        <f t="shared" ref="E62:E65" si="14">C62*D62</f>
        <v>0</v>
      </c>
    </row>
    <row r="63" spans="1:5" ht="20.100000000000001" customHeight="1">
      <c r="A63" s="32"/>
      <c r="B63" s="18">
        <v>20</v>
      </c>
      <c r="C63" s="19">
        <f>VLOOKUP(B63,'Ceny tvaroviek'!$Q$3:$R$19,2,FALSE)</f>
        <v>0.49</v>
      </c>
      <c r="D63" s="20"/>
      <c r="E63" s="19">
        <f t="shared" si="14"/>
        <v>0</v>
      </c>
    </row>
    <row r="64" spans="1:5" ht="20.100000000000001" customHeight="1">
      <c r="A64" s="32"/>
      <c r="B64" s="18">
        <v>50</v>
      </c>
      <c r="C64" s="19">
        <f>VLOOKUP(B64,'Ceny tvaroviek'!$Q$3:$R$19,2,FALSE)</f>
        <v>1.72</v>
      </c>
      <c r="D64" s="20"/>
      <c r="E64" s="19">
        <f t="shared" si="14"/>
        <v>0</v>
      </c>
    </row>
    <row r="65" spans="1:5" ht="20.100000000000001" customHeight="1">
      <c r="A65" s="32"/>
      <c r="B65" s="18">
        <v>25</v>
      </c>
      <c r="C65" s="19">
        <f>VLOOKUP(B65,'Ceny tvaroviek'!$Q$3:$R$19,2,FALSE)</f>
        <v>0.61</v>
      </c>
      <c r="D65" s="20"/>
      <c r="E65" s="19">
        <f t="shared" si="14"/>
        <v>0</v>
      </c>
    </row>
    <row r="66" spans="1:5" ht="20.100000000000001" customHeight="1">
      <c r="E66" s="21">
        <f>SUM(E61:E65)</f>
        <v>0</v>
      </c>
    </row>
    <row r="68" spans="1:5" ht="20.100000000000001" customHeight="1">
      <c r="A68" s="32" t="s">
        <v>33</v>
      </c>
      <c r="B68" s="18" t="s">
        <v>9</v>
      </c>
      <c r="C68" s="18" t="s">
        <v>30</v>
      </c>
      <c r="D68" s="18" t="s">
        <v>2</v>
      </c>
      <c r="E68" s="18" t="s">
        <v>5</v>
      </c>
    </row>
    <row r="69" spans="1:5" ht="20.100000000000001" customHeight="1">
      <c r="A69" s="32"/>
      <c r="B69" s="18" t="s">
        <v>34</v>
      </c>
      <c r="C69" s="19">
        <f>VLOOKUP(B69,'Ceny tvaroviek'!$S$3:$T$47,2,FALSE)</f>
        <v>0.27</v>
      </c>
      <c r="D69" s="20"/>
      <c r="E69" s="19">
        <f>C69*D69</f>
        <v>0</v>
      </c>
    </row>
    <row r="70" spans="1:5" ht="20.100000000000001" customHeight="1">
      <c r="A70" s="32"/>
      <c r="B70" s="18" t="s">
        <v>35</v>
      </c>
      <c r="C70" s="19">
        <f>VLOOKUP(B70,'Ceny tvaroviek'!$S$3:$T$47,2,FALSE)</f>
        <v>0.31</v>
      </c>
      <c r="D70" s="20"/>
      <c r="E70" s="19">
        <f t="shared" ref="E70:E73" si="15">C70*D70</f>
        <v>0</v>
      </c>
    </row>
    <row r="71" spans="1:5" ht="20.100000000000001" customHeight="1">
      <c r="A71" s="32"/>
      <c r="B71" s="18" t="s">
        <v>36</v>
      </c>
      <c r="C71" s="19">
        <f>VLOOKUP(B71,'Ceny tvaroviek'!$S$3:$T$47,2,FALSE)</f>
        <v>0.3</v>
      </c>
      <c r="D71" s="20"/>
      <c r="E71" s="19">
        <f t="shared" si="15"/>
        <v>0</v>
      </c>
    </row>
    <row r="72" spans="1:5" ht="20.100000000000001" customHeight="1">
      <c r="A72" s="32"/>
      <c r="B72" s="18" t="s">
        <v>47</v>
      </c>
      <c r="C72" s="19">
        <f>VLOOKUP(B72,'Ceny tvaroviek'!$S$3:$T$47,2,FALSE)</f>
        <v>0.87</v>
      </c>
      <c r="D72" s="20"/>
      <c r="E72" s="19">
        <f t="shared" si="15"/>
        <v>0</v>
      </c>
    </row>
    <row r="73" spans="1:5" ht="20.100000000000001" customHeight="1">
      <c r="A73" s="32"/>
      <c r="B73" s="18" t="s">
        <v>44</v>
      </c>
      <c r="C73" s="19">
        <f>VLOOKUP(B73,'Ceny tvaroviek'!$S$3:$T$47,2,FALSE)</f>
        <v>0.63</v>
      </c>
      <c r="D73" s="20"/>
      <c r="E73" s="19">
        <f t="shared" si="15"/>
        <v>0</v>
      </c>
    </row>
    <row r="74" spans="1:5" ht="20.100000000000001" customHeight="1">
      <c r="E74" s="21">
        <f>SUM(E69:E73)</f>
        <v>0</v>
      </c>
    </row>
    <row r="76" spans="1:5" ht="20.100000000000001" customHeight="1">
      <c r="A76" s="32" t="s">
        <v>79</v>
      </c>
      <c r="B76" s="18" t="s">
        <v>81</v>
      </c>
      <c r="C76" s="18" t="s">
        <v>19</v>
      </c>
      <c r="D76" s="18" t="s">
        <v>18</v>
      </c>
      <c r="E76" s="18" t="s">
        <v>5</v>
      </c>
    </row>
    <row r="77" spans="1:5" ht="20.100000000000001" customHeight="1">
      <c r="A77" s="32"/>
      <c r="B77" s="18">
        <v>50</v>
      </c>
      <c r="C77" s="19">
        <f>VLOOKUP(B77,'Ceny tvaroviek'!$U3:V$10,2,FALSE)</f>
        <v>4.53</v>
      </c>
      <c r="D77" s="20"/>
      <c r="E77" s="19">
        <f>C77*D77</f>
        <v>0</v>
      </c>
    </row>
    <row r="78" spans="1:5" ht="20.100000000000001" customHeight="1">
      <c r="A78" s="32"/>
      <c r="B78" s="18">
        <v>25</v>
      </c>
      <c r="C78" s="19">
        <f>VLOOKUP(B78,'Ceny tvaroviek'!$U4:V$10,2,FALSE)</f>
        <v>2.42</v>
      </c>
      <c r="D78" s="20"/>
      <c r="E78" s="19">
        <f t="shared" ref="E78:E81" si="16">C78*D78</f>
        <v>0</v>
      </c>
    </row>
    <row r="79" spans="1:5" ht="20.100000000000001" customHeight="1">
      <c r="A79" s="32"/>
      <c r="B79" s="18">
        <v>40</v>
      </c>
      <c r="C79" s="19">
        <f>VLOOKUP(B79,'Ceny tvaroviek'!$U5:V$10,2,FALSE)</f>
        <v>2.5299999999999998</v>
      </c>
      <c r="D79" s="20"/>
      <c r="E79" s="19">
        <f t="shared" si="16"/>
        <v>0</v>
      </c>
    </row>
    <row r="80" spans="1:5" ht="20.100000000000001" customHeight="1">
      <c r="A80" s="32"/>
      <c r="B80" s="18">
        <v>50</v>
      </c>
      <c r="C80" s="19">
        <f>VLOOKUP(B80,'Ceny tvaroviek'!$U6:V$10,2,FALSE)</f>
        <v>4.53</v>
      </c>
      <c r="D80" s="20"/>
      <c r="E80" s="19">
        <f t="shared" si="16"/>
        <v>0</v>
      </c>
    </row>
    <row r="81" spans="1:5" ht="20.100000000000001" customHeight="1">
      <c r="A81" s="32"/>
      <c r="B81" s="18">
        <v>63</v>
      </c>
      <c r="C81" s="19">
        <f>VLOOKUP(B81,'Ceny tvaroviek'!$U7:V$10,2,FALSE)</f>
        <v>6.61</v>
      </c>
      <c r="D81" s="20"/>
      <c r="E81" s="19">
        <f t="shared" si="16"/>
        <v>0</v>
      </c>
    </row>
    <row r="82" spans="1:5" ht="20.100000000000001" customHeight="1">
      <c r="E82" s="21">
        <f>SUM(E77:E81)</f>
        <v>0</v>
      </c>
    </row>
    <row r="84" spans="1:5" ht="20.100000000000001" customHeight="1">
      <c r="A84" s="32" t="s">
        <v>83</v>
      </c>
      <c r="B84" s="18" t="s">
        <v>9</v>
      </c>
      <c r="C84" s="18" t="s">
        <v>30</v>
      </c>
      <c r="D84" s="18" t="s">
        <v>2</v>
      </c>
      <c r="E84" s="18" t="s">
        <v>5</v>
      </c>
    </row>
    <row r="85" spans="1:5" ht="20.100000000000001" customHeight="1">
      <c r="A85" s="32"/>
      <c r="B85" s="18">
        <v>10</v>
      </c>
      <c r="C85" s="19">
        <f>VLOOKUP(B85,'Ceny tvaroviek'!$W$3:$X$11,2,FALSE)</f>
        <v>1.29</v>
      </c>
      <c r="D85" s="20"/>
      <c r="E85" s="19">
        <f>C85*D85</f>
        <v>0</v>
      </c>
    </row>
    <row r="86" spans="1:5" ht="20.100000000000001" customHeight="1">
      <c r="A86" s="32"/>
      <c r="B86" s="18">
        <v>15</v>
      </c>
      <c r="C86" s="19">
        <f>VLOOKUP(B86,'Ceny tvaroviek'!$W$3:$X$11,2,FALSE)</f>
        <v>1.31</v>
      </c>
      <c r="D86" s="20"/>
      <c r="E86" s="19">
        <f t="shared" ref="E86:E89" si="17">C86*D86</f>
        <v>0</v>
      </c>
    </row>
    <row r="87" spans="1:5" ht="20.100000000000001" customHeight="1">
      <c r="A87" s="32"/>
      <c r="B87" s="18">
        <v>25</v>
      </c>
      <c r="C87" s="19">
        <f>VLOOKUP(B87,'Ceny tvaroviek'!$W$3:$X$11,2,FALSE)</f>
        <v>2.16</v>
      </c>
      <c r="D87" s="20"/>
      <c r="E87" s="19">
        <f t="shared" si="17"/>
        <v>0</v>
      </c>
    </row>
    <row r="88" spans="1:5" ht="20.100000000000001" customHeight="1">
      <c r="A88" s="32"/>
      <c r="B88" s="18">
        <v>32</v>
      </c>
      <c r="C88" s="19">
        <f>VLOOKUP(B88,'Ceny tvaroviek'!$W$3:$X$11,2,FALSE)</f>
        <v>2.61</v>
      </c>
      <c r="D88" s="20"/>
      <c r="E88" s="19">
        <f t="shared" si="17"/>
        <v>0</v>
      </c>
    </row>
    <row r="89" spans="1:5" ht="20.100000000000001" customHeight="1">
      <c r="A89" s="32"/>
      <c r="B89" s="18">
        <v>40</v>
      </c>
      <c r="C89" s="19">
        <f>VLOOKUP(B89,'Ceny tvaroviek'!$W$3:$X$11,2,FALSE)</f>
        <v>3.39</v>
      </c>
      <c r="D89" s="20"/>
      <c r="E89" s="19">
        <f t="shared" si="17"/>
        <v>0</v>
      </c>
    </row>
    <row r="90" spans="1:5" ht="20.100000000000001" customHeight="1">
      <c r="E90" s="21">
        <f>SUM(E85:E89)</f>
        <v>0</v>
      </c>
    </row>
    <row r="92" spans="1:5" ht="20.100000000000001" customHeight="1">
      <c r="A92" s="32" t="s">
        <v>84</v>
      </c>
      <c r="B92" s="18" t="s">
        <v>9</v>
      </c>
      <c r="C92" s="18" t="s">
        <v>30</v>
      </c>
      <c r="D92" s="18" t="s">
        <v>2</v>
      </c>
      <c r="E92" s="18" t="s">
        <v>5</v>
      </c>
    </row>
    <row r="93" spans="1:5" ht="20.100000000000001" customHeight="1">
      <c r="A93" s="32"/>
      <c r="B93" s="18">
        <v>10</v>
      </c>
      <c r="C93" s="19">
        <f>VLOOKUP(B93,'Ceny tvaroviek'!$Y$3:$Z$12,2,FALSE)</f>
        <v>1.52</v>
      </c>
      <c r="D93" s="20"/>
      <c r="E93" s="19">
        <f>C93*D93</f>
        <v>0</v>
      </c>
    </row>
    <row r="94" spans="1:5" ht="20.100000000000001" customHeight="1">
      <c r="A94" s="32"/>
      <c r="B94" s="18">
        <v>15</v>
      </c>
      <c r="C94" s="19">
        <f>VLOOKUP(B94,'Ceny tvaroviek'!$Y$3:$Z$12,2,FALSE)</f>
        <v>1.54</v>
      </c>
      <c r="D94" s="20"/>
      <c r="E94" s="19">
        <f t="shared" ref="E94:E97" si="18">C94*D94</f>
        <v>0</v>
      </c>
    </row>
    <row r="95" spans="1:5" ht="20.100000000000001" customHeight="1">
      <c r="A95" s="32"/>
      <c r="B95" s="18">
        <v>20</v>
      </c>
      <c r="C95" s="19">
        <f>VLOOKUP(B95,'Ceny tvaroviek'!$Y$3:$Z$12,2,FALSE)</f>
        <v>1.68</v>
      </c>
      <c r="D95" s="20"/>
      <c r="E95" s="19">
        <f t="shared" si="18"/>
        <v>0</v>
      </c>
    </row>
    <row r="96" spans="1:5" ht="20.100000000000001" customHeight="1">
      <c r="A96" s="32"/>
      <c r="B96" s="18">
        <v>25</v>
      </c>
      <c r="C96" s="19">
        <f>VLOOKUP(B96,'Ceny tvaroviek'!$Y$3:$Z$12,2,FALSE)</f>
        <v>2.58</v>
      </c>
      <c r="D96" s="20"/>
      <c r="E96" s="19">
        <f t="shared" si="18"/>
        <v>0</v>
      </c>
    </row>
    <row r="97" spans="1:5" ht="20.100000000000001" customHeight="1">
      <c r="A97" s="32"/>
      <c r="B97" s="18">
        <v>100</v>
      </c>
      <c r="C97" s="19">
        <f>VLOOKUP(B97,'Ceny tvaroviek'!$Y$3:$Z$12,2,FALSE)</f>
        <v>31.86</v>
      </c>
      <c r="D97" s="20"/>
      <c r="E97" s="19">
        <f t="shared" si="18"/>
        <v>0</v>
      </c>
    </row>
    <row r="98" spans="1:5" ht="20.100000000000001" customHeight="1">
      <c r="E98" s="21">
        <f>SUM(E93:E97)</f>
        <v>0</v>
      </c>
    </row>
    <row r="100" spans="1:5" ht="20.100000000000001" customHeight="1">
      <c r="A100" s="32" t="s">
        <v>86</v>
      </c>
      <c r="B100" s="18" t="s">
        <v>9</v>
      </c>
      <c r="C100" s="18" t="s">
        <v>30</v>
      </c>
      <c r="D100" s="18" t="s">
        <v>2</v>
      </c>
      <c r="E100" s="18" t="s">
        <v>5</v>
      </c>
    </row>
    <row r="101" spans="1:5" ht="20.100000000000001" customHeight="1">
      <c r="A101" s="32"/>
      <c r="B101" s="18">
        <v>10</v>
      </c>
      <c r="C101" s="19">
        <f>VLOOKUP(B101,'Ceny tvaroviek'!$AA$3:$AB$12,2,FALSE)</f>
        <v>1.72</v>
      </c>
      <c r="D101" s="20"/>
      <c r="E101" s="19">
        <f>C101*D101</f>
        <v>0</v>
      </c>
    </row>
    <row r="102" spans="1:5" ht="20.100000000000001" customHeight="1">
      <c r="A102" s="32"/>
      <c r="B102" s="18">
        <v>65</v>
      </c>
      <c r="C102" s="19">
        <f>VLOOKUP(B102,'Ceny tvaroviek'!$AA$3:$AB$12,2,FALSE)</f>
        <v>18.48</v>
      </c>
      <c r="D102" s="20"/>
      <c r="E102" s="19">
        <f t="shared" ref="E102:E105" si="19">C102*D102</f>
        <v>0</v>
      </c>
    </row>
    <row r="103" spans="1:5" ht="20.100000000000001" customHeight="1">
      <c r="A103" s="32"/>
      <c r="B103" s="18">
        <v>20</v>
      </c>
      <c r="C103" s="19">
        <f>VLOOKUP(B103,'Ceny tvaroviek'!$AA$3:$AB$12,2,FALSE)</f>
        <v>1.88</v>
      </c>
      <c r="D103" s="20"/>
      <c r="E103" s="19">
        <f t="shared" si="19"/>
        <v>0</v>
      </c>
    </row>
    <row r="104" spans="1:5" ht="20.100000000000001" customHeight="1">
      <c r="A104" s="32"/>
      <c r="B104" s="18">
        <v>25</v>
      </c>
      <c r="C104" s="19">
        <f>VLOOKUP(B104,'Ceny tvaroviek'!$AA$3:$AB$12,2,FALSE)</f>
        <v>2.92</v>
      </c>
      <c r="D104" s="20"/>
      <c r="E104" s="19">
        <f t="shared" si="19"/>
        <v>0</v>
      </c>
    </row>
    <row r="105" spans="1:5" ht="20.100000000000001" customHeight="1">
      <c r="A105" s="32"/>
      <c r="B105" s="18">
        <v>100</v>
      </c>
      <c r="C105" s="19">
        <f>VLOOKUP(B105,'Ceny tvaroviek'!$AA$3:$AB$12,2,FALSE)</f>
        <v>34.64</v>
      </c>
      <c r="D105" s="20"/>
      <c r="E105" s="19">
        <f t="shared" si="19"/>
        <v>0</v>
      </c>
    </row>
    <row r="106" spans="1:5" ht="20.100000000000001" customHeight="1">
      <c r="E106" s="21">
        <f>SUM(E101:E105)</f>
        <v>0</v>
      </c>
    </row>
    <row r="108" spans="1:5" ht="20.100000000000001" customHeight="1">
      <c r="A108" s="33" t="s">
        <v>88</v>
      </c>
      <c r="B108" s="3" t="s">
        <v>9</v>
      </c>
      <c r="C108" s="3" t="s">
        <v>4</v>
      </c>
      <c r="D108" s="3" t="s">
        <v>2</v>
      </c>
      <c r="E108" s="4" t="s">
        <v>5</v>
      </c>
    </row>
    <row r="109" spans="1:5" ht="20.100000000000001" customHeight="1">
      <c r="A109" s="33"/>
      <c r="B109" s="5">
        <v>40</v>
      </c>
      <c r="C109" s="6">
        <f>VLOOKUP(B109,'Ceny tvaroviek'!$AC$3:$AD$9,2,FALSE)</f>
        <v>4.07</v>
      </c>
      <c r="D109" s="7"/>
      <c r="E109" s="8">
        <f>D109*C109</f>
        <v>0</v>
      </c>
    </row>
    <row r="110" spans="1:5" ht="20.100000000000001" customHeight="1">
      <c r="A110" s="33"/>
      <c r="B110" s="5">
        <v>50</v>
      </c>
      <c r="C110" s="6">
        <f>VLOOKUP(B110,'Ceny tvaroviek'!$AC$3:$AD$9,2,FALSE)</f>
        <v>6.45</v>
      </c>
      <c r="D110" s="7"/>
      <c r="E110" s="8">
        <f t="shared" ref="E110" si="20">D110*C110</f>
        <v>0</v>
      </c>
    </row>
    <row r="111" spans="1:5" ht="20.100000000000001" customHeight="1">
      <c r="A111" s="28"/>
      <c r="B111" s="11"/>
      <c r="C111" s="11"/>
      <c r="D111" s="12"/>
      <c r="E111" s="13">
        <f>SUM(E109:E110)</f>
        <v>0</v>
      </c>
    </row>
    <row r="113" spans="1:5" ht="20.100000000000001" customHeight="1">
      <c r="A113" s="32" t="s">
        <v>90</v>
      </c>
      <c r="B113" s="18" t="s">
        <v>92</v>
      </c>
      <c r="C113" s="18" t="s">
        <v>30</v>
      </c>
      <c r="D113" s="18" t="s">
        <v>2</v>
      </c>
      <c r="E113" s="18" t="s">
        <v>5</v>
      </c>
    </row>
    <row r="114" spans="1:5" ht="20.100000000000001" customHeight="1">
      <c r="A114" s="32"/>
      <c r="B114" s="18" t="s">
        <v>93</v>
      </c>
      <c r="C114" s="19">
        <f>VLOOKUP(B114,'Ceny tvaroviek'!$AE$3:$AF$13,2,FALSE)</f>
        <v>0.76</v>
      </c>
      <c r="D114" s="20"/>
      <c r="E114" s="19">
        <f>C114*D114</f>
        <v>0</v>
      </c>
    </row>
    <row r="115" spans="1:5" ht="20.100000000000001" customHeight="1">
      <c r="A115" s="32"/>
      <c r="B115" s="18" t="s">
        <v>94</v>
      </c>
      <c r="C115" s="19">
        <f>VLOOKUP(B115,'Ceny tvaroviek'!$AE$3:$AF$13,2,FALSE)</f>
        <v>0.77</v>
      </c>
      <c r="D115" s="20"/>
      <c r="E115" s="19">
        <f t="shared" ref="E115:E118" si="21">C115*D115</f>
        <v>0</v>
      </c>
    </row>
    <row r="116" spans="1:5" ht="20.100000000000001" customHeight="1">
      <c r="A116" s="32"/>
      <c r="B116" s="18" t="s">
        <v>103</v>
      </c>
      <c r="C116" s="19">
        <f>VLOOKUP(B116,'Ceny tvaroviek'!$AE$3:$AF$13,2,FALSE)</f>
        <v>11.77</v>
      </c>
      <c r="D116" s="20"/>
      <c r="E116" s="19">
        <f t="shared" si="21"/>
        <v>0</v>
      </c>
    </row>
    <row r="117" spans="1:5" ht="20.100000000000001" customHeight="1">
      <c r="A117" s="32"/>
      <c r="B117" s="18" t="s">
        <v>95</v>
      </c>
      <c r="C117" s="19">
        <f>VLOOKUP(B117,'Ceny tvaroviek'!$AE$3:$AF$13,2,FALSE)</f>
        <v>0.95</v>
      </c>
      <c r="D117" s="20"/>
      <c r="E117" s="19">
        <f t="shared" si="21"/>
        <v>0</v>
      </c>
    </row>
    <row r="118" spans="1:5" ht="20.100000000000001" customHeight="1">
      <c r="A118" s="32"/>
      <c r="B118" s="18" t="s">
        <v>99</v>
      </c>
      <c r="C118" s="19">
        <f>VLOOKUP(B118,'Ceny tvaroviek'!$AE$3:$AF$13,2,FALSE)</f>
        <v>1.56</v>
      </c>
      <c r="D118" s="20"/>
      <c r="E118" s="19">
        <f t="shared" si="21"/>
        <v>0</v>
      </c>
    </row>
    <row r="119" spans="1:5" ht="20.100000000000001" customHeight="1">
      <c r="E119" s="21">
        <f>SUM(E114:E118)</f>
        <v>0</v>
      </c>
    </row>
    <row r="121" spans="1:5" ht="20.100000000000001" customHeight="1">
      <c r="A121" s="32" t="s">
        <v>105</v>
      </c>
      <c r="B121" s="18" t="s">
        <v>92</v>
      </c>
      <c r="C121" s="18" t="s">
        <v>30</v>
      </c>
      <c r="D121" s="18" t="s">
        <v>2</v>
      </c>
      <c r="E121" s="18" t="s">
        <v>5</v>
      </c>
    </row>
    <row r="122" spans="1:5" ht="20.100000000000001" customHeight="1">
      <c r="A122" s="32"/>
      <c r="B122" s="18">
        <v>16</v>
      </c>
      <c r="C122" s="19">
        <f>VLOOKUP(B122,'Ceny tvaroviek'!$AG$3:$AH$18,2,FALSE)</f>
        <v>0.3</v>
      </c>
      <c r="D122" s="20"/>
      <c r="E122" s="19">
        <f>C122*D122</f>
        <v>0</v>
      </c>
    </row>
    <row r="123" spans="1:5" ht="20.100000000000001" customHeight="1">
      <c r="A123" s="32"/>
      <c r="B123" s="18">
        <v>20</v>
      </c>
      <c r="C123" s="19">
        <f>VLOOKUP(B123,'Ceny tvaroviek'!$AG$3:$AH$18,2,FALSE)</f>
        <v>0.32</v>
      </c>
      <c r="D123" s="20"/>
      <c r="E123" s="19">
        <f t="shared" ref="E123:E126" si="22">C123*D123</f>
        <v>0</v>
      </c>
    </row>
    <row r="124" spans="1:5" ht="20.100000000000001" customHeight="1">
      <c r="A124" s="32"/>
      <c r="B124" s="18">
        <v>25</v>
      </c>
      <c r="C124" s="19">
        <f>VLOOKUP(B124,'Ceny tvaroviek'!$AG$3:$AH$18,2,FALSE)</f>
        <v>0.34</v>
      </c>
      <c r="D124" s="20"/>
      <c r="E124" s="19">
        <f t="shared" si="22"/>
        <v>0</v>
      </c>
    </row>
    <row r="125" spans="1:5" ht="20.100000000000001" customHeight="1">
      <c r="A125" s="32"/>
      <c r="B125" s="18">
        <v>32</v>
      </c>
      <c r="C125" s="19">
        <f>VLOOKUP(B125,'Ceny tvaroviek'!$AG$3:$AH$18,2,FALSE)</f>
        <v>0.5</v>
      </c>
      <c r="D125" s="20"/>
      <c r="E125" s="19">
        <f t="shared" si="22"/>
        <v>0</v>
      </c>
    </row>
    <row r="126" spans="1:5" ht="20.100000000000001" customHeight="1">
      <c r="A126" s="32"/>
      <c r="B126" s="18">
        <v>40</v>
      </c>
      <c r="C126" s="19">
        <f>VLOOKUP(B126,'Ceny tvaroviek'!$AG$3:$AH$18,2,FALSE)</f>
        <v>0.76</v>
      </c>
      <c r="D126" s="20"/>
      <c r="E126" s="19">
        <f t="shared" si="22"/>
        <v>0</v>
      </c>
    </row>
    <row r="127" spans="1:5" ht="20.100000000000001" customHeight="1">
      <c r="E127" s="21">
        <f>SUM(E122:E126)</f>
        <v>0</v>
      </c>
    </row>
    <row r="129" spans="1:5" ht="20.100000000000001" customHeight="1">
      <c r="A129" s="32" t="s">
        <v>106</v>
      </c>
      <c r="B129" s="18" t="s">
        <v>92</v>
      </c>
      <c r="C129" s="18" t="s">
        <v>30</v>
      </c>
      <c r="D129" s="18" t="s">
        <v>2</v>
      </c>
      <c r="E129" s="18" t="s">
        <v>5</v>
      </c>
    </row>
    <row r="130" spans="1:5" ht="20.100000000000001" customHeight="1">
      <c r="A130" s="32"/>
      <c r="B130" s="18">
        <v>10</v>
      </c>
      <c r="C130" s="19">
        <f>VLOOKUP(B130,'Ceny tvaroviek'!$AI$3:$AJ$12,2,FALSE)</f>
        <v>0.75</v>
      </c>
      <c r="D130" s="20"/>
      <c r="E130" s="19">
        <f>C130*D130</f>
        <v>0</v>
      </c>
    </row>
    <row r="131" spans="1:5" ht="20.100000000000001" customHeight="1">
      <c r="A131" s="32"/>
      <c r="B131" s="18">
        <v>15</v>
      </c>
      <c r="C131" s="19">
        <f>VLOOKUP(B131,'Ceny tvaroviek'!$AI$3:$AJ$12,2,FALSE)</f>
        <v>0.76</v>
      </c>
      <c r="D131" s="20"/>
      <c r="E131" s="19">
        <f t="shared" ref="E131:E134" si="23">C131*D131</f>
        <v>0</v>
      </c>
    </row>
    <row r="132" spans="1:5" ht="20.100000000000001" customHeight="1">
      <c r="A132" s="32"/>
      <c r="B132" s="18">
        <v>20</v>
      </c>
      <c r="C132" s="19">
        <f>VLOOKUP(B132,'Ceny tvaroviek'!$AI$3:$AJ$12,2,FALSE)</f>
        <v>0.83</v>
      </c>
      <c r="D132" s="20"/>
      <c r="E132" s="19">
        <f t="shared" si="23"/>
        <v>0</v>
      </c>
    </row>
    <row r="133" spans="1:5" ht="20.100000000000001" customHeight="1">
      <c r="A133" s="32"/>
      <c r="B133" s="18">
        <v>25</v>
      </c>
      <c r="C133" s="19">
        <f>VLOOKUP(B133,'Ceny tvaroviek'!$AI$3:$AJ$12,2,FALSE)</f>
        <v>1.01</v>
      </c>
      <c r="D133" s="20"/>
      <c r="E133" s="19">
        <f t="shared" si="23"/>
        <v>0</v>
      </c>
    </row>
    <row r="134" spans="1:5" ht="20.100000000000001" customHeight="1">
      <c r="A134" s="32"/>
      <c r="B134" s="18">
        <v>100</v>
      </c>
      <c r="C134" s="19">
        <f>VLOOKUP(B134,'Ceny tvaroviek'!$AI$3:$AJ$12,2,FALSE)</f>
        <v>11.91</v>
      </c>
      <c r="D134" s="20"/>
      <c r="E134" s="19">
        <f t="shared" si="23"/>
        <v>0</v>
      </c>
    </row>
    <row r="135" spans="1:5" ht="20.100000000000001" customHeight="1">
      <c r="E135" s="21">
        <f>SUM(E130:E134)</f>
        <v>0</v>
      </c>
    </row>
    <row r="137" spans="1:5" ht="20.100000000000001" customHeight="1">
      <c r="A137" s="32" t="s">
        <v>109</v>
      </c>
      <c r="B137" s="18" t="s">
        <v>92</v>
      </c>
      <c r="C137" s="18" t="s">
        <v>30</v>
      </c>
      <c r="D137" s="18" t="s">
        <v>2</v>
      </c>
      <c r="E137" s="18" t="s">
        <v>5</v>
      </c>
    </row>
    <row r="138" spans="1:5" ht="20.100000000000001" customHeight="1">
      <c r="A138" s="32"/>
      <c r="B138" s="18">
        <v>10</v>
      </c>
      <c r="C138" s="19">
        <f>VLOOKUP(B138,'Ceny tvaroviek'!$AK$3:$AL$12,2,FALSE)</f>
        <v>0.48</v>
      </c>
      <c r="D138" s="20"/>
      <c r="E138" s="19">
        <f>C138*D138</f>
        <v>0</v>
      </c>
    </row>
    <row r="139" spans="1:5" ht="20.100000000000001" customHeight="1">
      <c r="A139" s="32"/>
      <c r="B139" s="18">
        <v>15</v>
      </c>
      <c r="C139" s="19">
        <f>VLOOKUP(B139,'Ceny tvaroviek'!$AK$3:$AL$12,2,FALSE)</f>
        <v>0.5</v>
      </c>
      <c r="D139" s="20"/>
      <c r="E139" s="19">
        <f t="shared" ref="E139:E142" si="24">C139*D139</f>
        <v>0</v>
      </c>
    </row>
    <row r="140" spans="1:5" ht="20.100000000000001" customHeight="1">
      <c r="A140" s="32"/>
      <c r="B140" s="18">
        <v>20</v>
      </c>
      <c r="C140" s="19">
        <f>VLOOKUP(B140,'Ceny tvaroviek'!$AK$3:$AL$12,2,FALSE)</f>
        <v>0.66</v>
      </c>
      <c r="D140" s="20"/>
      <c r="E140" s="19">
        <f t="shared" si="24"/>
        <v>0</v>
      </c>
    </row>
    <row r="141" spans="1:5" ht="20.100000000000001" customHeight="1">
      <c r="A141" s="32"/>
      <c r="B141" s="18">
        <v>25</v>
      </c>
      <c r="C141" s="19">
        <f>VLOOKUP(B141,'Ceny tvaroviek'!$AK$3:$AL$12,2,FALSE)</f>
        <v>0.9</v>
      </c>
      <c r="D141" s="20"/>
      <c r="E141" s="19">
        <f t="shared" si="24"/>
        <v>0</v>
      </c>
    </row>
    <row r="142" spans="1:5" ht="20.100000000000001" customHeight="1">
      <c r="A142" s="32"/>
      <c r="B142" s="18">
        <v>32</v>
      </c>
      <c r="C142" s="19">
        <f>VLOOKUP(B142,'Ceny tvaroviek'!$AK$3:$AL$12,2,FALSE)</f>
        <v>1.17</v>
      </c>
      <c r="D142" s="20"/>
      <c r="E142" s="19">
        <f t="shared" si="24"/>
        <v>0</v>
      </c>
    </row>
    <row r="143" spans="1:5" ht="20.100000000000001" customHeight="1">
      <c r="E143" s="21">
        <f>SUM(E138:E142)</f>
        <v>0</v>
      </c>
    </row>
    <row r="145" spans="1:5" ht="20.100000000000001" customHeight="1">
      <c r="A145" s="32" t="s">
        <v>130</v>
      </c>
      <c r="B145" s="18" t="s">
        <v>92</v>
      </c>
      <c r="C145" s="18" t="s">
        <v>30</v>
      </c>
      <c r="D145" s="18" t="s">
        <v>2</v>
      </c>
      <c r="E145" s="18" t="s">
        <v>5</v>
      </c>
    </row>
    <row r="146" spans="1:5" ht="20.100000000000001" customHeight="1">
      <c r="A146" s="32"/>
      <c r="B146" s="18" t="s">
        <v>111</v>
      </c>
      <c r="C146" s="19">
        <f>VLOOKUP(B146,'Ceny tvaroviek'!$AM$3:$AN$21,2,FALSE)</f>
        <v>0.47</v>
      </c>
      <c r="D146" s="20"/>
      <c r="E146" s="19">
        <f>C146*D146</f>
        <v>0</v>
      </c>
    </row>
    <row r="147" spans="1:5" ht="20.100000000000001" customHeight="1">
      <c r="A147" s="32"/>
      <c r="B147" s="18" t="s">
        <v>119</v>
      </c>
      <c r="C147" s="19">
        <f>VLOOKUP(B147,'Ceny tvaroviek'!$AM$3:$AN$21,2,FALSE)</f>
        <v>0.44</v>
      </c>
      <c r="D147" s="20"/>
      <c r="E147" s="19">
        <f t="shared" ref="E147:E150" si="25">C147*D147</f>
        <v>0</v>
      </c>
    </row>
    <row r="148" spans="1:5" ht="20.100000000000001" customHeight="1">
      <c r="A148" s="32"/>
      <c r="B148" s="18" t="s">
        <v>112</v>
      </c>
      <c r="C148" s="19">
        <f>VLOOKUP(B148,'Ceny tvaroviek'!$AM$3:$AN$21,2,FALSE)</f>
        <v>0.6</v>
      </c>
      <c r="D148" s="20"/>
      <c r="E148" s="19">
        <f t="shared" si="25"/>
        <v>0</v>
      </c>
    </row>
    <row r="149" spans="1:5" ht="20.100000000000001" customHeight="1">
      <c r="A149" s="32"/>
      <c r="B149" s="18" t="s">
        <v>120</v>
      </c>
      <c r="C149" s="19">
        <f>VLOOKUP(B149,'Ceny tvaroviek'!$AM$3:$AN$21,2,FALSE)</f>
        <v>0.51</v>
      </c>
      <c r="D149" s="20"/>
      <c r="E149" s="19">
        <f t="shared" si="25"/>
        <v>0</v>
      </c>
    </row>
    <row r="150" spans="1:5" ht="20.100000000000001" customHeight="1">
      <c r="A150" s="32"/>
      <c r="B150" s="18" t="s">
        <v>113</v>
      </c>
      <c r="C150" s="19">
        <f>VLOOKUP(B150,'Ceny tvaroviek'!$AM$3:$AN$21,2,FALSE)</f>
        <v>0.78</v>
      </c>
      <c r="D150" s="20"/>
      <c r="E150" s="19">
        <f t="shared" si="25"/>
        <v>0</v>
      </c>
    </row>
    <row r="151" spans="1:5" ht="20.100000000000001" customHeight="1">
      <c r="E151" s="21">
        <f>SUM(E146:E150)</f>
        <v>0</v>
      </c>
    </row>
  </sheetData>
  <dataConsolidate/>
  <mergeCells count="20">
    <mergeCell ref="A52:A57"/>
    <mergeCell ref="A60:A65"/>
    <mergeCell ref="A4:A9"/>
    <mergeCell ref="A44:A49"/>
    <mergeCell ref="A38:A40"/>
    <mergeCell ref="A33:A35"/>
    <mergeCell ref="A28:A30"/>
    <mergeCell ref="A12:A17"/>
    <mergeCell ref="A20:A25"/>
    <mergeCell ref="A84:A89"/>
    <mergeCell ref="A92:A97"/>
    <mergeCell ref="A100:A105"/>
    <mergeCell ref="A76:A81"/>
    <mergeCell ref="A68:A73"/>
    <mergeCell ref="A145:A150"/>
    <mergeCell ref="A108:A110"/>
    <mergeCell ref="A113:A118"/>
    <mergeCell ref="A121:A126"/>
    <mergeCell ref="A129:A134"/>
    <mergeCell ref="A137:A142"/>
  </mergeCells>
  <dataValidations count="4">
    <dataValidation type="list" allowBlank="1" showInputMessage="1" showErrorMessage="1" sqref="B45:B49">
      <formula1>rurky</formula1>
    </dataValidation>
    <dataValidation type="list" allowBlank="1" showInputMessage="1" showErrorMessage="1" sqref="J8:J9">
      <formula1>$B$4:$B$20</formula1>
    </dataValidation>
    <dataValidation type="list" allowBlank="1" showInputMessage="1" showErrorMessage="1" sqref="B34:B35">
      <formula1>$K$4:$K$5</formula1>
    </dataValidation>
    <dataValidation type="list" allowBlank="1" showInputMessage="1" showErrorMessage="1" sqref="B39:B40">
      <formula1>$K$4:$K$5</formula1>
    </dataValidation>
  </dataValidations>
  <hyperlinks>
    <hyperlink ref="A38:A40" location="'Ceny tvaroviek'!N8" display="Koleno MF 45°"/>
    <hyperlink ref="A33:A35" location="'Ceny tvaroviek'!N2" display="Koleno MF 90°"/>
    <hyperlink ref="A28:A30" location="'Ceny tvaroviek'!K2" display="Kríž"/>
    <hyperlink ref="A20:A23" location="'Ceny tvaroviek'!A1" display="T-kus"/>
    <hyperlink ref="A12:A17" location="'Ceny tvaroviek'!E2" display="Koleno 45˚"/>
    <hyperlink ref="A44:A49" location="'Ceny tvaroviek'!Q2" display="Potrubia"/>
    <hyperlink ref="A52:A57" location="'Ceny tvaroviek'!T2" display="Ventily"/>
    <hyperlink ref="A4:A9" location="'Ceny tvaroviek'!B2" display="Koleno 90˚"/>
    <hyperlink ref="A60:A65" location="'Ceny tvaroviek'!W2" display="Nátrubok"/>
    <hyperlink ref="A68:A73" location="'Ceny tvaroviek'!Z2" display="Redukcia"/>
    <hyperlink ref="A76:A81" location="'Ceny tvaroviek'!AC2" display="Tuboflex"/>
    <hyperlink ref="A84:A89" location="'Ceny tvaroviek'!AG2" display="Šróbenie - lepenie"/>
    <hyperlink ref="A20:A25" location="'Ceny tvaroviek'!H2" display="T-kus"/>
    <hyperlink ref="A92:A97" location="'Ceny tvaroviek'!AJ2" display="Šróbenie závit / lepenie"/>
    <hyperlink ref="A100:A105" location="'Ceny tvaroviek'!AM2" display="Šróbenie závit"/>
    <hyperlink ref="A108:A110" location="'Ceny tvaroviek'!AP2" display="Šróbenie vonkajší závit / vnútorné lepenie"/>
    <hyperlink ref="A113:A118" location="'Ceny tvaroviek'!AS2" display="Nátrubok závit / lepenie"/>
    <hyperlink ref="A121:A126" location="'Ceny tvaroviek'!AV2" display="Zátka lepenie"/>
    <hyperlink ref="A129:A134" location="'Ceny tvaroviek'!AY2" display="Zátka vnútorný závit"/>
    <hyperlink ref="A137:A142" location="'Ceny tvaroviek'!BB2" display="Zátka vnútorný závit"/>
    <hyperlink ref="A145:A150" location="'Ceny tvaroviek'!BE2" display="Prechod závit lepenie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'Ceny tvaroviek'!$A$3:$A$19</xm:f>
          </x14:formula1>
          <xm:sqref>B5:B9</xm:sqref>
        </x14:dataValidation>
        <x14:dataValidation type="list" allowBlank="1" showInputMessage="1" showErrorMessage="1">
          <x14:formula1>
            <xm:f>'Ceny tvaroviek'!$C$3:$C$19</xm:f>
          </x14:formula1>
          <xm:sqref>B13:B17</xm:sqref>
        </x14:dataValidation>
        <x14:dataValidation type="list" allowBlank="1" showInputMessage="1" showErrorMessage="1">
          <x14:formula1>
            <xm:f>'Ceny tvaroviek'!$E$3:$E$19</xm:f>
          </x14:formula1>
          <xm:sqref>B21:B25</xm:sqref>
        </x14:dataValidation>
        <x14:dataValidation type="list" allowBlank="1" showInputMessage="1" showErrorMessage="1">
          <x14:formula1>
            <xm:f>'Ceny tvaroviek'!$O$3:$O$15</xm:f>
          </x14:formula1>
          <xm:sqref>B53:B57</xm:sqref>
        </x14:dataValidation>
        <x14:dataValidation type="list" allowBlank="1" showInputMessage="1" showErrorMessage="1">
          <x14:formula1>
            <xm:f>'Ceny tvaroviek'!$Q$3:$Q$19</xm:f>
          </x14:formula1>
          <xm:sqref>B61:B65</xm:sqref>
        </x14:dataValidation>
        <x14:dataValidation type="list" allowBlank="1" showInputMessage="1" showErrorMessage="1">
          <x14:formula1>
            <xm:f>'Ceny tvaroviek'!$S$3:$S$47</xm:f>
          </x14:formula1>
          <xm:sqref>B69:B73</xm:sqref>
        </x14:dataValidation>
        <x14:dataValidation type="list" allowBlank="1" showInputMessage="1" showErrorMessage="1">
          <x14:formula1>
            <xm:f>'Ceny tvaroviek'!$U$3:$U$10</xm:f>
          </x14:formula1>
          <xm:sqref>B77:B81</xm:sqref>
        </x14:dataValidation>
        <x14:dataValidation type="list" allowBlank="1" showInputMessage="1" showErrorMessage="1">
          <x14:formula1>
            <xm:f>'Ceny tvaroviek'!$W$3:$W$11</xm:f>
          </x14:formula1>
          <xm:sqref>B85:B89</xm:sqref>
        </x14:dataValidation>
        <x14:dataValidation type="list" allowBlank="1" showInputMessage="1" showErrorMessage="1">
          <x14:formula1>
            <xm:f>'Ceny tvaroviek'!$Y$3:$Y$12</xm:f>
          </x14:formula1>
          <xm:sqref>B93:B97</xm:sqref>
        </x14:dataValidation>
        <x14:dataValidation type="list" allowBlank="1" showInputMessage="1" showErrorMessage="1">
          <x14:formula1>
            <xm:f>'Ceny tvaroviek'!$AA$3:$AA$12</xm:f>
          </x14:formula1>
          <xm:sqref>B101:B105</xm:sqref>
        </x14:dataValidation>
        <x14:dataValidation type="list" allowBlank="1" showInputMessage="1" showErrorMessage="1">
          <x14:formula1>
            <xm:f>'Ceny tvaroviek'!$AC$3:$AC$4</xm:f>
          </x14:formula1>
          <xm:sqref>B109:B110</xm:sqref>
        </x14:dataValidation>
        <x14:dataValidation type="list" allowBlank="1" showInputMessage="1" showErrorMessage="1">
          <x14:formula1>
            <xm:f>'Ceny tvaroviek'!$AE$3:$AE$13</xm:f>
          </x14:formula1>
          <xm:sqref>B114:B118</xm:sqref>
        </x14:dataValidation>
        <x14:dataValidation type="list" allowBlank="1" showInputMessage="1" showErrorMessage="1">
          <x14:formula1>
            <xm:f>'Ceny tvaroviek'!$AG$3:$AG$18</xm:f>
          </x14:formula1>
          <xm:sqref>B122:B126</xm:sqref>
        </x14:dataValidation>
        <x14:dataValidation type="list" allowBlank="1" showInputMessage="1" showErrorMessage="1">
          <x14:formula1>
            <xm:f>'Ceny tvaroviek'!$AI$3:$AI$12</xm:f>
          </x14:formula1>
          <xm:sqref>B130:B134</xm:sqref>
        </x14:dataValidation>
        <x14:dataValidation type="list" allowBlank="1" showInputMessage="1" showErrorMessage="1">
          <x14:formula1>
            <xm:f>'Ceny tvaroviek'!$AK$3:$AK$12</xm:f>
          </x14:formula1>
          <xm:sqref>B138:B142</xm:sqref>
        </x14:dataValidation>
        <x14:dataValidation type="list" allowBlank="1" showInputMessage="1" showErrorMessage="1">
          <x14:formula1>
            <xm:f>'Ceny tvaroviek'!$AM$3:$AM$21</xm:f>
          </x14:formula1>
          <xm:sqref>B146:B150</xm:sqref>
        </x14:dataValidation>
        <x14:dataValidation type="list" allowBlank="1" showInputMessage="1" showErrorMessage="1">
          <x14:formula1>
            <xm:f>'Ceny tvaroviek'!$G$8:$G$9</xm:f>
          </x14:formula1>
          <xm:sqref>B29:B30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00000"/>
  </sheetPr>
  <dimension ref="A1:AN47"/>
  <sheetViews>
    <sheetView showGridLines="0" zoomScaleNormal="100" workbookViewId="0">
      <selection activeCell="E23" sqref="E23:G23"/>
    </sheetView>
  </sheetViews>
  <sheetFormatPr defaultRowHeight="16.5"/>
  <cols>
    <col min="1" max="14" width="9.140625" style="1"/>
    <col min="15" max="15" width="12.85546875" style="1" bestFit="1" customWidth="1"/>
    <col min="16" max="18" width="9.140625" style="1"/>
    <col min="19" max="21" width="9.140625" style="23"/>
    <col min="22" max="38" width="9.140625" style="1"/>
    <col min="39" max="39" width="10.42578125" style="1" bestFit="1" customWidth="1"/>
    <col min="40" max="16384" width="9.140625" style="1"/>
  </cols>
  <sheetData>
    <row r="1" spans="1:40" ht="16.5" customHeight="1">
      <c r="B1" s="34" t="s">
        <v>14</v>
      </c>
      <c r="D1" s="34" t="s">
        <v>13</v>
      </c>
      <c r="F1" s="34" t="s">
        <v>12</v>
      </c>
      <c r="H1" s="34" t="s">
        <v>0</v>
      </c>
      <c r="J1" s="34" t="s">
        <v>15</v>
      </c>
      <c r="L1" s="34" t="s">
        <v>16</v>
      </c>
      <c r="N1" s="34" t="s">
        <v>132</v>
      </c>
      <c r="P1" s="34" t="s">
        <v>24</v>
      </c>
      <c r="R1" s="34" t="s">
        <v>32</v>
      </c>
      <c r="S1" s="1"/>
      <c r="T1" s="34" t="s">
        <v>33</v>
      </c>
      <c r="U1" s="1"/>
      <c r="V1" s="34" t="s">
        <v>79</v>
      </c>
      <c r="X1" s="34" t="s">
        <v>82</v>
      </c>
      <c r="Z1" s="34" t="s">
        <v>85</v>
      </c>
      <c r="AB1" s="34" t="s">
        <v>87</v>
      </c>
      <c r="AD1" s="34" t="s">
        <v>89</v>
      </c>
      <c r="AF1" s="34" t="s">
        <v>91</v>
      </c>
      <c r="AH1" s="34" t="s">
        <v>104</v>
      </c>
      <c r="AJ1" s="34" t="s">
        <v>108</v>
      </c>
      <c r="AL1" s="34" t="s">
        <v>107</v>
      </c>
      <c r="AN1" s="34" t="s">
        <v>110</v>
      </c>
    </row>
    <row r="2" spans="1:40" s="44" customFormat="1">
      <c r="A2" s="43" t="s">
        <v>9</v>
      </c>
      <c r="B2" s="43" t="s">
        <v>1</v>
      </c>
      <c r="C2" s="43" t="s">
        <v>9</v>
      </c>
      <c r="D2" s="43" t="s">
        <v>1</v>
      </c>
      <c r="E2" s="43" t="s">
        <v>9</v>
      </c>
      <c r="F2" s="43" t="s">
        <v>1</v>
      </c>
      <c r="G2" s="43" t="s">
        <v>9</v>
      </c>
      <c r="H2" s="43" t="s">
        <v>1</v>
      </c>
      <c r="I2" s="43" t="s">
        <v>9</v>
      </c>
      <c r="J2" s="43" t="s">
        <v>1</v>
      </c>
      <c r="K2" s="43" t="s">
        <v>9</v>
      </c>
      <c r="L2" s="43" t="s">
        <v>1</v>
      </c>
      <c r="M2" s="43" t="s">
        <v>9</v>
      </c>
      <c r="N2" s="43" t="s">
        <v>17</v>
      </c>
      <c r="O2" s="43" t="s">
        <v>9</v>
      </c>
      <c r="P2" s="43" t="s">
        <v>17</v>
      </c>
      <c r="Q2" s="43" t="s">
        <v>9</v>
      </c>
      <c r="R2" s="43" t="s">
        <v>17</v>
      </c>
      <c r="S2" s="43" t="s">
        <v>9</v>
      </c>
      <c r="T2" s="43" t="s">
        <v>17</v>
      </c>
      <c r="U2" s="43" t="s">
        <v>80</v>
      </c>
      <c r="V2" s="43" t="s">
        <v>17</v>
      </c>
      <c r="W2" s="43" t="s">
        <v>9</v>
      </c>
      <c r="X2" s="43" t="s">
        <v>17</v>
      </c>
      <c r="Y2" s="43" t="s">
        <v>9</v>
      </c>
      <c r="Z2" s="43" t="s">
        <v>17</v>
      </c>
      <c r="AA2" s="43" t="s">
        <v>9</v>
      </c>
      <c r="AB2" s="43" t="s">
        <v>17</v>
      </c>
      <c r="AC2" s="43" t="s">
        <v>9</v>
      </c>
      <c r="AD2" s="43" t="s">
        <v>17</v>
      </c>
      <c r="AE2" s="43" t="s">
        <v>92</v>
      </c>
      <c r="AF2" s="43" t="s">
        <v>17</v>
      </c>
      <c r="AG2" s="43" t="s">
        <v>92</v>
      </c>
      <c r="AH2" s="43" t="s">
        <v>17</v>
      </c>
      <c r="AI2" s="43" t="s">
        <v>9</v>
      </c>
      <c r="AJ2" s="43" t="s">
        <v>17</v>
      </c>
      <c r="AK2" s="43" t="s">
        <v>9</v>
      </c>
      <c r="AL2" s="43" t="s">
        <v>17</v>
      </c>
      <c r="AM2" s="43" t="s">
        <v>92</v>
      </c>
      <c r="AN2" s="43" t="s">
        <v>17</v>
      </c>
    </row>
    <row r="3" spans="1:40" s="35" customFormat="1">
      <c r="A3" s="36">
        <v>10</v>
      </c>
      <c r="B3" s="37">
        <v>0.37</v>
      </c>
      <c r="C3" s="36">
        <v>10</v>
      </c>
      <c r="D3" s="37">
        <v>0.5</v>
      </c>
      <c r="E3" s="36">
        <v>10</v>
      </c>
      <c r="F3" s="37">
        <v>0.46</v>
      </c>
      <c r="M3" s="38">
        <v>20</v>
      </c>
      <c r="N3" s="39">
        <v>1.39</v>
      </c>
      <c r="O3" s="38">
        <v>10</v>
      </c>
      <c r="P3" s="39">
        <v>6.23</v>
      </c>
      <c r="Q3" s="38">
        <v>10</v>
      </c>
      <c r="R3" s="39">
        <v>0.44</v>
      </c>
      <c r="S3" s="38" t="s">
        <v>34</v>
      </c>
      <c r="T3" s="39">
        <v>0.27</v>
      </c>
      <c r="U3" s="38">
        <v>20</v>
      </c>
      <c r="V3" s="39">
        <v>2.25</v>
      </c>
      <c r="W3" s="38">
        <v>10</v>
      </c>
      <c r="X3" s="39">
        <v>1.29</v>
      </c>
      <c r="Y3" s="38">
        <v>10</v>
      </c>
      <c r="Z3" s="39">
        <v>1.52</v>
      </c>
      <c r="AA3" s="38">
        <v>10</v>
      </c>
      <c r="AB3" s="39">
        <v>1.72</v>
      </c>
      <c r="AC3" s="38">
        <v>40</v>
      </c>
      <c r="AD3" s="39">
        <v>4.07</v>
      </c>
      <c r="AE3" s="38" t="s">
        <v>93</v>
      </c>
      <c r="AF3" s="39">
        <v>0.76</v>
      </c>
      <c r="AG3" s="38">
        <v>16</v>
      </c>
      <c r="AH3" s="39">
        <v>0.3</v>
      </c>
      <c r="AI3" s="38">
        <v>10</v>
      </c>
      <c r="AJ3" s="39">
        <v>0.75</v>
      </c>
      <c r="AK3" s="38">
        <v>10</v>
      </c>
      <c r="AL3" s="39">
        <v>0.48</v>
      </c>
      <c r="AM3" s="38" t="s">
        <v>111</v>
      </c>
      <c r="AN3" s="39">
        <v>0.47</v>
      </c>
    </row>
    <row r="4" spans="1:40" s="35" customFormat="1">
      <c r="A4" s="36">
        <v>15</v>
      </c>
      <c r="B4" s="37">
        <v>0.38</v>
      </c>
      <c r="C4" s="36">
        <v>15</v>
      </c>
      <c r="D4" s="37">
        <v>0.52</v>
      </c>
      <c r="E4" s="36">
        <v>15</v>
      </c>
      <c r="F4" s="37">
        <v>0.47</v>
      </c>
      <c r="M4" s="38">
        <v>25</v>
      </c>
      <c r="N4" s="39">
        <v>1.39</v>
      </c>
      <c r="O4" s="38">
        <v>15</v>
      </c>
      <c r="P4" s="39">
        <v>6.23</v>
      </c>
      <c r="Q4" s="38">
        <v>15</v>
      </c>
      <c r="R4" s="39">
        <v>0.42</v>
      </c>
      <c r="S4" s="38" t="s">
        <v>35</v>
      </c>
      <c r="T4" s="39">
        <v>0.31</v>
      </c>
      <c r="U4" s="38">
        <v>25</v>
      </c>
      <c r="V4" s="39">
        <v>2.42</v>
      </c>
      <c r="W4" s="38">
        <v>15</v>
      </c>
      <c r="X4" s="39">
        <v>1.31</v>
      </c>
      <c r="Y4" s="38">
        <v>15</v>
      </c>
      <c r="Z4" s="39">
        <v>1.54</v>
      </c>
      <c r="AA4" s="38">
        <v>15</v>
      </c>
      <c r="AB4" s="39">
        <v>1.75</v>
      </c>
      <c r="AC4" s="38">
        <v>50</v>
      </c>
      <c r="AD4" s="39">
        <v>6.45</v>
      </c>
      <c r="AE4" s="38" t="s">
        <v>94</v>
      </c>
      <c r="AF4" s="39">
        <v>0.77</v>
      </c>
      <c r="AG4" s="38">
        <v>20</v>
      </c>
      <c r="AH4" s="39">
        <v>0.32</v>
      </c>
      <c r="AI4" s="38">
        <v>15</v>
      </c>
      <c r="AJ4" s="39">
        <v>0.76</v>
      </c>
      <c r="AK4" s="38">
        <v>15</v>
      </c>
      <c r="AL4" s="39">
        <v>0.5</v>
      </c>
      <c r="AM4" s="38" t="s">
        <v>119</v>
      </c>
      <c r="AN4" s="39">
        <v>0.44</v>
      </c>
    </row>
    <row r="5" spans="1:40" s="35" customFormat="1">
      <c r="A5" s="36">
        <v>20</v>
      </c>
      <c r="B5" s="37">
        <v>0.47</v>
      </c>
      <c r="C5" s="36">
        <v>20</v>
      </c>
      <c r="D5" s="37">
        <v>0.66</v>
      </c>
      <c r="E5" s="36">
        <v>20</v>
      </c>
      <c r="F5" s="37">
        <v>0.62</v>
      </c>
      <c r="M5" s="38">
        <v>32</v>
      </c>
      <c r="N5" s="39">
        <v>1.85</v>
      </c>
      <c r="O5" s="38">
        <v>20</v>
      </c>
      <c r="P5" s="39">
        <v>7.46</v>
      </c>
      <c r="Q5" s="38">
        <v>20</v>
      </c>
      <c r="R5" s="39">
        <v>0.49</v>
      </c>
      <c r="S5" s="38" t="s">
        <v>36</v>
      </c>
      <c r="T5" s="39">
        <v>0.3</v>
      </c>
      <c r="U5" s="38">
        <v>32</v>
      </c>
      <c r="V5" s="39">
        <v>2.62</v>
      </c>
      <c r="W5" s="38">
        <v>20</v>
      </c>
      <c r="X5" s="39">
        <v>1.42</v>
      </c>
      <c r="Y5" s="38">
        <v>20</v>
      </c>
      <c r="Z5" s="39">
        <v>1.68</v>
      </c>
      <c r="AA5" s="38">
        <v>20</v>
      </c>
      <c r="AB5" s="39">
        <v>1.88</v>
      </c>
      <c r="AE5" s="38" t="s">
        <v>95</v>
      </c>
      <c r="AF5" s="39">
        <v>0.95</v>
      </c>
      <c r="AG5" s="38">
        <v>25</v>
      </c>
      <c r="AH5" s="39">
        <v>0.34</v>
      </c>
      <c r="AI5" s="38">
        <v>20</v>
      </c>
      <c r="AJ5" s="39">
        <v>0.83</v>
      </c>
      <c r="AK5" s="38">
        <v>20</v>
      </c>
      <c r="AL5" s="39">
        <v>0.66</v>
      </c>
      <c r="AM5" s="38" t="s">
        <v>112</v>
      </c>
      <c r="AN5" s="39">
        <v>0.6</v>
      </c>
    </row>
    <row r="6" spans="1:40" s="35" customFormat="1">
      <c r="A6" s="36">
        <v>25</v>
      </c>
      <c r="B6" s="37">
        <v>0.72</v>
      </c>
      <c r="C6" s="36">
        <v>25</v>
      </c>
      <c r="D6" s="37">
        <v>0.9</v>
      </c>
      <c r="E6" s="36">
        <v>25</v>
      </c>
      <c r="F6" s="37">
        <v>0.87</v>
      </c>
      <c r="J6" s="40"/>
      <c r="K6" s="41"/>
      <c r="L6" s="41"/>
      <c r="M6" s="38" t="s">
        <v>20</v>
      </c>
      <c r="N6" s="39">
        <v>2.6</v>
      </c>
      <c r="O6" s="38">
        <v>25</v>
      </c>
      <c r="P6" s="39">
        <v>9.51</v>
      </c>
      <c r="Q6" s="38">
        <v>25</v>
      </c>
      <c r="R6" s="39">
        <v>0.61</v>
      </c>
      <c r="S6" s="38" t="s">
        <v>37</v>
      </c>
      <c r="T6" s="39">
        <v>0.36</v>
      </c>
      <c r="U6" s="38">
        <v>40</v>
      </c>
      <c r="V6" s="39">
        <v>2.5299999999999998</v>
      </c>
      <c r="W6" s="38">
        <v>25</v>
      </c>
      <c r="X6" s="39">
        <v>2.16</v>
      </c>
      <c r="Y6" s="38">
        <v>25</v>
      </c>
      <c r="Z6" s="39">
        <v>2.58</v>
      </c>
      <c r="AA6" s="38">
        <v>25</v>
      </c>
      <c r="AB6" s="39">
        <v>2.92</v>
      </c>
      <c r="AE6" s="38" t="s">
        <v>96</v>
      </c>
      <c r="AF6" s="39">
        <v>1.02</v>
      </c>
      <c r="AG6" s="38">
        <v>32</v>
      </c>
      <c r="AH6" s="39">
        <v>0.5</v>
      </c>
      <c r="AI6" s="38">
        <v>25</v>
      </c>
      <c r="AJ6" s="39">
        <v>1.01</v>
      </c>
      <c r="AK6" s="38">
        <v>25</v>
      </c>
      <c r="AL6" s="39">
        <v>0.9</v>
      </c>
      <c r="AM6" s="38" t="s">
        <v>120</v>
      </c>
      <c r="AN6" s="39">
        <v>0.51</v>
      </c>
    </row>
    <row r="7" spans="1:40" s="35" customFormat="1">
      <c r="A7" s="36">
        <v>32</v>
      </c>
      <c r="B7" s="37">
        <v>1.02</v>
      </c>
      <c r="C7" s="36">
        <v>32</v>
      </c>
      <c r="D7" s="37">
        <v>1.17</v>
      </c>
      <c r="E7" s="36">
        <v>32</v>
      </c>
      <c r="F7" s="37">
        <v>1.44</v>
      </c>
      <c r="M7" s="38" t="s">
        <v>21</v>
      </c>
      <c r="N7" s="39">
        <v>2.7</v>
      </c>
      <c r="O7" s="38">
        <v>32</v>
      </c>
      <c r="P7" s="39">
        <v>12.07</v>
      </c>
      <c r="Q7" s="38">
        <v>32</v>
      </c>
      <c r="R7" s="39">
        <v>0.89</v>
      </c>
      <c r="S7" s="38" t="s">
        <v>71</v>
      </c>
      <c r="T7" s="39">
        <v>0.33</v>
      </c>
      <c r="U7" s="38">
        <v>50</v>
      </c>
      <c r="V7" s="39">
        <v>4.53</v>
      </c>
      <c r="W7" s="38">
        <v>32</v>
      </c>
      <c r="X7" s="39">
        <v>2.61</v>
      </c>
      <c r="Y7" s="38">
        <v>32</v>
      </c>
      <c r="Z7" s="39">
        <v>3.14</v>
      </c>
      <c r="AA7" s="38">
        <v>32</v>
      </c>
      <c r="AB7" s="39">
        <v>3.56</v>
      </c>
      <c r="AE7" s="38" t="s">
        <v>97</v>
      </c>
      <c r="AF7" s="39">
        <v>1.02</v>
      </c>
      <c r="AG7" s="38">
        <v>40</v>
      </c>
      <c r="AH7" s="39">
        <v>0.76</v>
      </c>
      <c r="AI7" s="38">
        <v>32</v>
      </c>
      <c r="AJ7" s="39">
        <v>1.41</v>
      </c>
      <c r="AK7" s="38">
        <v>32</v>
      </c>
      <c r="AL7" s="39">
        <v>1.17</v>
      </c>
      <c r="AM7" s="38" t="s">
        <v>121</v>
      </c>
      <c r="AN7" s="39">
        <v>0.64</v>
      </c>
    </row>
    <row r="8" spans="1:40" s="35" customFormat="1">
      <c r="A8" s="36">
        <v>40</v>
      </c>
      <c r="B8" s="37">
        <v>1.44</v>
      </c>
      <c r="C8" s="36">
        <v>40</v>
      </c>
      <c r="D8" s="37">
        <v>1.59</v>
      </c>
      <c r="E8" s="36">
        <v>40</v>
      </c>
      <c r="F8" s="37">
        <v>1.99</v>
      </c>
      <c r="G8" s="36">
        <v>40</v>
      </c>
      <c r="H8" s="37">
        <v>4.12</v>
      </c>
      <c r="I8" s="36">
        <v>40</v>
      </c>
      <c r="J8" s="37">
        <v>1.93</v>
      </c>
      <c r="K8" s="36">
        <v>40</v>
      </c>
      <c r="L8" s="37">
        <v>2.2200000000000002</v>
      </c>
      <c r="M8" s="38" t="s">
        <v>22</v>
      </c>
      <c r="N8" s="39">
        <v>4.0999999999999996</v>
      </c>
      <c r="O8" s="38">
        <v>40</v>
      </c>
      <c r="P8" s="39">
        <v>13.67</v>
      </c>
      <c r="Q8" s="38">
        <v>40</v>
      </c>
      <c r="R8" s="39">
        <v>1.1299999999999999</v>
      </c>
      <c r="S8" s="38" t="s">
        <v>38</v>
      </c>
      <c r="T8" s="39">
        <v>0.56000000000000005</v>
      </c>
      <c r="U8" s="38">
        <v>63</v>
      </c>
      <c r="V8" s="39">
        <v>6.61</v>
      </c>
      <c r="W8" s="38">
        <v>40</v>
      </c>
      <c r="X8" s="39">
        <v>3.39</v>
      </c>
      <c r="Y8" s="38">
        <v>40</v>
      </c>
      <c r="Z8" s="39">
        <v>4.12</v>
      </c>
      <c r="AA8" s="38">
        <v>40</v>
      </c>
      <c r="AB8" s="39">
        <v>4.75</v>
      </c>
      <c r="AE8" s="38" t="s">
        <v>98</v>
      </c>
      <c r="AF8" s="39">
        <v>1.24</v>
      </c>
      <c r="AG8" s="38">
        <v>50</v>
      </c>
      <c r="AH8" s="39">
        <v>1.18</v>
      </c>
      <c r="AI8" s="38">
        <v>40</v>
      </c>
      <c r="AJ8" s="39">
        <v>1.75</v>
      </c>
      <c r="AK8" s="38">
        <v>40</v>
      </c>
      <c r="AL8" s="39">
        <v>1.6</v>
      </c>
      <c r="AM8" s="38" t="s">
        <v>113</v>
      </c>
      <c r="AN8" s="39">
        <v>0.78</v>
      </c>
    </row>
    <row r="9" spans="1:40" s="35" customFormat="1">
      <c r="A9" s="36">
        <v>50</v>
      </c>
      <c r="B9" s="37">
        <v>2.2799999999999998</v>
      </c>
      <c r="C9" s="36">
        <v>50</v>
      </c>
      <c r="D9" s="37">
        <v>2.4300000000000002</v>
      </c>
      <c r="E9" s="36">
        <v>50</v>
      </c>
      <c r="F9" s="37">
        <v>2.94</v>
      </c>
      <c r="G9" s="36">
        <v>50</v>
      </c>
      <c r="H9" s="37">
        <v>5.89</v>
      </c>
      <c r="I9" s="36">
        <v>50</v>
      </c>
      <c r="J9" s="37">
        <v>2.84</v>
      </c>
      <c r="K9" s="36">
        <v>50</v>
      </c>
      <c r="L9" s="37">
        <v>2.38</v>
      </c>
      <c r="M9" s="38" t="s">
        <v>23</v>
      </c>
      <c r="N9" s="39">
        <v>4.2</v>
      </c>
      <c r="O9" s="38">
        <v>50</v>
      </c>
      <c r="P9" s="39">
        <v>20.78</v>
      </c>
      <c r="Q9" s="38">
        <v>50</v>
      </c>
      <c r="R9" s="39">
        <v>1.72</v>
      </c>
      <c r="S9" s="38" t="s">
        <v>40</v>
      </c>
      <c r="T9" s="39">
        <v>0.56000000000000005</v>
      </c>
      <c r="U9" s="38">
        <v>75</v>
      </c>
      <c r="V9" s="39">
        <v>11.25</v>
      </c>
      <c r="W9" s="38">
        <v>50</v>
      </c>
      <c r="X9" s="39">
        <v>5</v>
      </c>
      <c r="Y9" s="38">
        <v>50</v>
      </c>
      <c r="Z9" s="39">
        <v>5.99</v>
      </c>
      <c r="AA9" s="38">
        <v>50</v>
      </c>
      <c r="AB9" s="39">
        <v>6.72</v>
      </c>
      <c r="AE9" s="38" t="s">
        <v>99</v>
      </c>
      <c r="AF9" s="39">
        <v>1.56</v>
      </c>
      <c r="AG9" s="38">
        <v>63</v>
      </c>
      <c r="AH9" s="39">
        <v>1.65</v>
      </c>
      <c r="AI9" s="38">
        <v>50</v>
      </c>
      <c r="AJ9" s="39">
        <v>2.39</v>
      </c>
      <c r="AK9" s="38">
        <v>50</v>
      </c>
      <c r="AL9" s="39">
        <v>1.85</v>
      </c>
      <c r="AM9" s="38" t="s">
        <v>114</v>
      </c>
      <c r="AN9" s="39">
        <v>0.89</v>
      </c>
    </row>
    <row r="10" spans="1:40" s="35" customFormat="1">
      <c r="A10" s="36">
        <v>65</v>
      </c>
      <c r="B10" s="37">
        <v>4.18</v>
      </c>
      <c r="C10" s="36">
        <v>65</v>
      </c>
      <c r="D10" s="37">
        <v>4.47</v>
      </c>
      <c r="E10" s="36">
        <v>65</v>
      </c>
      <c r="F10" s="37">
        <v>6.16</v>
      </c>
      <c r="K10" s="37"/>
      <c r="L10" s="37"/>
      <c r="M10" s="38">
        <v>65</v>
      </c>
      <c r="N10" s="39">
        <v>6.25</v>
      </c>
      <c r="O10" s="38" t="s">
        <v>31</v>
      </c>
      <c r="P10" s="39">
        <v>70.97</v>
      </c>
      <c r="Q10" s="38">
        <v>65</v>
      </c>
      <c r="R10" s="39">
        <v>3.58</v>
      </c>
      <c r="S10" s="38" t="s">
        <v>39</v>
      </c>
      <c r="T10" s="39">
        <v>0.52</v>
      </c>
      <c r="U10" s="38">
        <v>90</v>
      </c>
      <c r="V10" s="39">
        <v>14.54</v>
      </c>
      <c r="W10" s="38">
        <v>65</v>
      </c>
      <c r="X10" s="39">
        <v>14.63</v>
      </c>
      <c r="Y10" s="38">
        <v>65</v>
      </c>
      <c r="Z10" s="39">
        <v>17.07</v>
      </c>
      <c r="AA10" s="38">
        <v>65</v>
      </c>
      <c r="AB10" s="39">
        <v>18.48</v>
      </c>
      <c r="AE10" s="38" t="s">
        <v>100</v>
      </c>
      <c r="AF10" s="39">
        <v>2.35</v>
      </c>
      <c r="AG10" s="38">
        <v>75</v>
      </c>
      <c r="AH10" s="39">
        <v>3.18</v>
      </c>
      <c r="AI10" s="38">
        <v>65</v>
      </c>
      <c r="AJ10" s="39">
        <v>5.33</v>
      </c>
      <c r="AK10" s="38">
        <v>65</v>
      </c>
      <c r="AL10" s="39">
        <v>2.98</v>
      </c>
      <c r="AM10" s="38" t="s">
        <v>122</v>
      </c>
      <c r="AN10" s="39">
        <v>0.75</v>
      </c>
    </row>
    <row r="11" spans="1:40" s="35" customFormat="1">
      <c r="A11" s="36">
        <v>80</v>
      </c>
      <c r="B11" s="37">
        <v>6.84</v>
      </c>
      <c r="C11" s="36">
        <v>80</v>
      </c>
      <c r="D11" s="37">
        <v>6.88</v>
      </c>
      <c r="E11" s="36">
        <v>80</v>
      </c>
      <c r="F11" s="37">
        <v>11.08</v>
      </c>
      <c r="M11" s="38">
        <v>80</v>
      </c>
      <c r="N11" s="39">
        <v>9</v>
      </c>
      <c r="O11" s="38" t="s">
        <v>25</v>
      </c>
      <c r="P11" s="39">
        <v>90.99</v>
      </c>
      <c r="Q11" s="38">
        <v>80</v>
      </c>
      <c r="R11" s="39">
        <v>4.53</v>
      </c>
      <c r="S11" s="38" t="s">
        <v>41</v>
      </c>
      <c r="T11" s="39">
        <v>0.67</v>
      </c>
      <c r="U11" s="42"/>
      <c r="W11" s="38">
        <v>80</v>
      </c>
      <c r="X11" s="39">
        <v>19.829999999999998</v>
      </c>
      <c r="Y11" s="38">
        <v>80</v>
      </c>
      <c r="Z11" s="39">
        <v>23.21</v>
      </c>
      <c r="AA11" s="38">
        <v>80</v>
      </c>
      <c r="AB11" s="39">
        <v>24.87</v>
      </c>
      <c r="AE11" s="38" t="s">
        <v>101</v>
      </c>
      <c r="AF11" s="39">
        <v>4.46</v>
      </c>
      <c r="AG11" s="38">
        <v>90</v>
      </c>
      <c r="AH11" s="39">
        <v>5</v>
      </c>
      <c r="AI11" s="38">
        <v>80</v>
      </c>
      <c r="AJ11" s="39">
        <v>8.52</v>
      </c>
      <c r="AK11" s="38">
        <v>80</v>
      </c>
      <c r="AL11" s="39">
        <v>4.83</v>
      </c>
      <c r="AM11" s="38" t="s">
        <v>115</v>
      </c>
      <c r="AN11" s="39">
        <v>1.17</v>
      </c>
    </row>
    <row r="12" spans="1:40" s="35" customFormat="1">
      <c r="A12" s="36">
        <v>100</v>
      </c>
      <c r="B12" s="37">
        <v>12.73</v>
      </c>
      <c r="C12" s="36">
        <v>100</v>
      </c>
      <c r="D12" s="37">
        <v>11.64</v>
      </c>
      <c r="E12" s="36">
        <v>100</v>
      </c>
      <c r="F12" s="37">
        <v>16.27</v>
      </c>
      <c r="M12" s="38">
        <v>100</v>
      </c>
      <c r="N12" s="39">
        <v>10.6</v>
      </c>
      <c r="O12" s="38" t="s">
        <v>26</v>
      </c>
      <c r="P12" s="39">
        <v>103.84</v>
      </c>
      <c r="Q12" s="38">
        <v>100</v>
      </c>
      <c r="R12" s="39">
        <v>7.75</v>
      </c>
      <c r="S12" s="38" t="s">
        <v>42</v>
      </c>
      <c r="T12" s="39">
        <v>0.67</v>
      </c>
      <c r="U12" s="42"/>
      <c r="Y12" s="38">
        <v>100</v>
      </c>
      <c r="Z12" s="39">
        <v>31.86</v>
      </c>
      <c r="AA12" s="38">
        <v>100</v>
      </c>
      <c r="AB12" s="39">
        <v>34.64</v>
      </c>
      <c r="AE12" s="38" t="s">
        <v>102</v>
      </c>
      <c r="AF12" s="39">
        <v>7.94</v>
      </c>
      <c r="AG12" s="38">
        <v>110</v>
      </c>
      <c r="AH12" s="39">
        <v>10.59</v>
      </c>
      <c r="AI12" s="38">
        <v>100</v>
      </c>
      <c r="AJ12" s="39">
        <v>11.91</v>
      </c>
      <c r="AK12" s="38">
        <v>100</v>
      </c>
      <c r="AL12" s="39">
        <v>9.43</v>
      </c>
      <c r="AM12" s="38" t="s">
        <v>123</v>
      </c>
      <c r="AN12" s="39">
        <v>1.03</v>
      </c>
    </row>
    <row r="13" spans="1:40" s="35" customFormat="1">
      <c r="A13" s="36">
        <v>110</v>
      </c>
      <c r="B13" s="37">
        <v>19.059999999999999</v>
      </c>
      <c r="C13" s="36">
        <v>110</v>
      </c>
      <c r="D13" s="37">
        <v>17.09</v>
      </c>
      <c r="E13" s="36">
        <v>110</v>
      </c>
      <c r="F13" s="37">
        <v>27.07</v>
      </c>
      <c r="M13" s="38">
        <v>125</v>
      </c>
      <c r="N13" s="39">
        <v>17.3</v>
      </c>
      <c r="O13" s="38" t="s">
        <v>27</v>
      </c>
      <c r="P13" s="39">
        <v>107.47</v>
      </c>
      <c r="Q13" s="38">
        <v>110</v>
      </c>
      <c r="R13" s="39">
        <v>11.7</v>
      </c>
      <c r="S13" s="38" t="s">
        <v>43</v>
      </c>
      <c r="T13" s="39">
        <v>0.67</v>
      </c>
      <c r="U13" s="42"/>
      <c r="AE13" s="38" t="s">
        <v>103</v>
      </c>
      <c r="AF13" s="39">
        <v>11.77</v>
      </c>
      <c r="AG13" s="38">
        <v>125</v>
      </c>
      <c r="AH13" s="39">
        <v>14.56</v>
      </c>
      <c r="AM13" s="38" t="s">
        <v>116</v>
      </c>
      <c r="AN13" s="39">
        <v>1.9</v>
      </c>
    </row>
    <row r="14" spans="1:40" s="35" customFormat="1">
      <c r="A14" s="36">
        <v>125</v>
      </c>
      <c r="B14" s="37">
        <v>32.700000000000003</v>
      </c>
      <c r="C14" s="36">
        <v>125</v>
      </c>
      <c r="D14" s="37">
        <v>27.77</v>
      </c>
      <c r="E14" s="36">
        <v>125</v>
      </c>
      <c r="F14" s="37">
        <v>40.9</v>
      </c>
      <c r="M14" s="38">
        <v>150</v>
      </c>
      <c r="N14" s="39">
        <v>22.5</v>
      </c>
      <c r="O14" s="38" t="s">
        <v>28</v>
      </c>
      <c r="P14" s="39">
        <v>205.28</v>
      </c>
      <c r="Q14" s="38">
        <v>125</v>
      </c>
      <c r="R14" s="39">
        <v>17.440000000000001</v>
      </c>
      <c r="S14" s="38" t="s">
        <v>44</v>
      </c>
      <c r="T14" s="39">
        <v>0.63</v>
      </c>
      <c r="U14" s="42"/>
      <c r="AG14" s="38">
        <v>140</v>
      </c>
      <c r="AH14" s="39">
        <v>18.96</v>
      </c>
      <c r="AM14" s="38" t="s">
        <v>124</v>
      </c>
      <c r="AN14" s="39">
        <v>1.18</v>
      </c>
    </row>
    <row r="15" spans="1:40" s="35" customFormat="1">
      <c r="A15" s="36">
        <v>150</v>
      </c>
      <c r="B15" s="37">
        <v>37.799999999999997</v>
      </c>
      <c r="C15" s="36">
        <v>150</v>
      </c>
      <c r="D15" s="37">
        <v>32.75</v>
      </c>
      <c r="E15" s="36">
        <v>150</v>
      </c>
      <c r="F15" s="37">
        <v>46.81</v>
      </c>
      <c r="M15" s="38">
        <v>200</v>
      </c>
      <c r="N15" s="39">
        <v>44</v>
      </c>
      <c r="O15" s="38" t="s">
        <v>29</v>
      </c>
      <c r="P15" s="39">
        <v>212.38</v>
      </c>
      <c r="Q15" s="38">
        <v>150</v>
      </c>
      <c r="R15" s="39">
        <v>22.98</v>
      </c>
      <c r="S15" s="38" t="s">
        <v>45</v>
      </c>
      <c r="T15" s="39">
        <v>0.93</v>
      </c>
      <c r="U15" s="42"/>
      <c r="AG15" s="38">
        <v>160</v>
      </c>
      <c r="AH15" s="39">
        <v>21.21</v>
      </c>
      <c r="AM15" s="38" t="s">
        <v>117</v>
      </c>
      <c r="AN15" s="39">
        <v>3.07</v>
      </c>
    </row>
    <row r="16" spans="1:40" s="35" customFormat="1">
      <c r="A16" s="36">
        <v>175</v>
      </c>
      <c r="B16" s="37">
        <v>55.97</v>
      </c>
      <c r="C16" s="36">
        <v>175</v>
      </c>
      <c r="D16" s="37">
        <v>50.12</v>
      </c>
      <c r="E16" s="36">
        <v>175</v>
      </c>
      <c r="F16" s="37">
        <v>69.88</v>
      </c>
      <c r="M16" s="38">
        <v>300</v>
      </c>
      <c r="N16" s="39">
        <v>86.3</v>
      </c>
      <c r="Q16" s="38">
        <v>175</v>
      </c>
      <c r="R16" s="39">
        <v>36.21</v>
      </c>
      <c r="S16" s="38" t="s">
        <v>46</v>
      </c>
      <c r="T16" s="39">
        <v>0.93</v>
      </c>
      <c r="U16" s="42"/>
      <c r="AG16" s="38">
        <v>200</v>
      </c>
      <c r="AH16" s="39">
        <v>27.07</v>
      </c>
      <c r="AM16" s="38" t="s">
        <v>125</v>
      </c>
      <c r="AN16" s="39">
        <v>1.93</v>
      </c>
    </row>
    <row r="17" spans="1:40" s="35" customFormat="1">
      <c r="A17" s="36">
        <v>200</v>
      </c>
      <c r="B17" s="37">
        <v>87.94</v>
      </c>
      <c r="C17" s="36">
        <v>200</v>
      </c>
      <c r="D17" s="37">
        <v>59.67</v>
      </c>
      <c r="E17" s="36">
        <v>200</v>
      </c>
      <c r="F17" s="37">
        <v>98.08</v>
      </c>
      <c r="Q17" s="38">
        <v>200</v>
      </c>
      <c r="R17" s="39">
        <v>59.27</v>
      </c>
      <c r="S17" s="38" t="s">
        <v>47</v>
      </c>
      <c r="T17" s="39">
        <v>0.87</v>
      </c>
      <c r="U17" s="42"/>
      <c r="AG17" s="38">
        <v>225</v>
      </c>
      <c r="AH17" s="39">
        <v>54.12</v>
      </c>
      <c r="AM17" s="38" t="s">
        <v>126</v>
      </c>
      <c r="AN17" s="39">
        <v>2.54</v>
      </c>
    </row>
    <row r="18" spans="1:40" s="35" customFormat="1">
      <c r="A18" s="36">
        <v>225</v>
      </c>
      <c r="B18" s="37">
        <v>191.28</v>
      </c>
      <c r="C18" s="36">
        <v>225</v>
      </c>
      <c r="D18" s="37">
        <v>159.4</v>
      </c>
      <c r="E18" s="36">
        <v>225</v>
      </c>
      <c r="F18" s="37">
        <v>223.18</v>
      </c>
      <c r="Q18" s="38">
        <v>225</v>
      </c>
      <c r="R18" s="39">
        <v>121.51</v>
      </c>
      <c r="S18" s="38" t="s">
        <v>48</v>
      </c>
      <c r="T18" s="39">
        <v>1.55</v>
      </c>
      <c r="U18" s="42"/>
      <c r="AG18" s="38">
        <v>250</v>
      </c>
      <c r="AH18" s="39">
        <v>98.51</v>
      </c>
      <c r="AM18" s="38" t="s">
        <v>127</v>
      </c>
      <c r="AN18" s="39">
        <v>3.43</v>
      </c>
    </row>
    <row r="19" spans="1:40" s="35" customFormat="1">
      <c r="A19" s="36">
        <v>300</v>
      </c>
      <c r="B19" s="37">
        <v>459.14</v>
      </c>
      <c r="C19" s="36">
        <v>300</v>
      </c>
      <c r="D19" s="37">
        <v>409.97</v>
      </c>
      <c r="E19" s="36">
        <v>300</v>
      </c>
      <c r="F19" s="37">
        <v>522.21</v>
      </c>
      <c r="Q19" s="38">
        <v>300</v>
      </c>
      <c r="R19" s="39">
        <v>170.75</v>
      </c>
      <c r="S19" s="38" t="s">
        <v>49</v>
      </c>
      <c r="T19" s="39">
        <v>1.55</v>
      </c>
      <c r="U19" s="42"/>
      <c r="AM19" s="38" t="s">
        <v>118</v>
      </c>
      <c r="AN19" s="39">
        <v>4.4400000000000004</v>
      </c>
    </row>
    <row r="20" spans="1:40" s="35" customFormat="1">
      <c r="S20" s="38" t="s">
        <v>72</v>
      </c>
      <c r="T20" s="39">
        <v>1.55</v>
      </c>
      <c r="U20" s="42"/>
      <c r="AM20" s="38" t="s">
        <v>128</v>
      </c>
      <c r="AN20" s="39">
        <v>6.81</v>
      </c>
    </row>
    <row r="21" spans="1:40" s="35" customFormat="1">
      <c r="S21" s="38" t="s">
        <v>51</v>
      </c>
      <c r="T21" s="39">
        <v>2.63</v>
      </c>
      <c r="U21" s="42"/>
      <c r="AM21" s="38" t="s">
        <v>129</v>
      </c>
      <c r="AN21" s="39">
        <v>10.94</v>
      </c>
    </row>
    <row r="22" spans="1:40" s="35" customFormat="1">
      <c r="S22" s="38" t="s">
        <v>50</v>
      </c>
      <c r="T22" s="39">
        <v>2.63</v>
      </c>
      <c r="U22" s="42"/>
    </row>
    <row r="23" spans="1:40" s="35" customFormat="1">
      <c r="S23" s="38" t="s">
        <v>52</v>
      </c>
      <c r="T23" s="39">
        <v>2.63</v>
      </c>
      <c r="U23" s="42"/>
    </row>
    <row r="24" spans="1:40" s="35" customFormat="1">
      <c r="S24" s="38" t="s">
        <v>53</v>
      </c>
      <c r="T24" s="39">
        <v>4.83</v>
      </c>
      <c r="U24" s="42"/>
    </row>
    <row r="25" spans="1:40" s="35" customFormat="1">
      <c r="S25" s="38" t="s">
        <v>54</v>
      </c>
      <c r="T25" s="39">
        <v>4.83</v>
      </c>
      <c r="U25" s="42"/>
    </row>
    <row r="26" spans="1:40" s="35" customFormat="1">
      <c r="S26" s="38" t="s">
        <v>55</v>
      </c>
      <c r="T26" s="39">
        <v>4.83</v>
      </c>
      <c r="U26" s="42"/>
    </row>
    <row r="27" spans="1:40" s="35" customFormat="1">
      <c r="S27" s="38" t="s">
        <v>56</v>
      </c>
      <c r="T27" s="39">
        <v>6.59</v>
      </c>
      <c r="U27" s="42"/>
    </row>
    <row r="28" spans="1:40" s="35" customFormat="1">
      <c r="S28" s="38" t="s">
        <v>57</v>
      </c>
      <c r="T28" s="39">
        <v>6.59</v>
      </c>
      <c r="U28" s="42"/>
    </row>
    <row r="29" spans="1:40" s="35" customFormat="1">
      <c r="S29" s="38" t="s">
        <v>58</v>
      </c>
      <c r="T29" s="39">
        <v>6.59</v>
      </c>
      <c r="U29" s="42"/>
    </row>
    <row r="30" spans="1:40" s="35" customFormat="1">
      <c r="S30" s="38" t="s">
        <v>59</v>
      </c>
      <c r="T30" s="39">
        <v>8.9499999999999993</v>
      </c>
      <c r="U30" s="42"/>
    </row>
    <row r="31" spans="1:40" s="35" customFormat="1">
      <c r="S31" s="38" t="s">
        <v>60</v>
      </c>
      <c r="T31" s="39">
        <v>8.9499999999999993</v>
      </c>
      <c r="U31" s="42"/>
    </row>
    <row r="32" spans="1:40" s="35" customFormat="1">
      <c r="S32" s="38" t="s">
        <v>61</v>
      </c>
      <c r="T32" s="39">
        <v>11.81</v>
      </c>
      <c r="U32" s="42"/>
    </row>
    <row r="33" spans="19:21" s="35" customFormat="1">
      <c r="S33" s="38" t="s">
        <v>62</v>
      </c>
      <c r="T33" s="39">
        <v>11.81</v>
      </c>
      <c r="U33" s="42"/>
    </row>
    <row r="34" spans="19:21" s="35" customFormat="1">
      <c r="S34" s="38" t="s">
        <v>63</v>
      </c>
      <c r="T34" s="39">
        <v>11.81</v>
      </c>
      <c r="U34" s="42"/>
    </row>
    <row r="35" spans="19:21" s="35" customFormat="1">
      <c r="S35" s="38" t="s">
        <v>64</v>
      </c>
      <c r="T35" s="39">
        <v>11.81</v>
      </c>
      <c r="U35" s="42"/>
    </row>
    <row r="36" spans="19:21" s="35" customFormat="1">
      <c r="S36" s="38" t="s">
        <v>65</v>
      </c>
      <c r="T36" s="39">
        <v>22.81</v>
      </c>
      <c r="U36" s="42"/>
    </row>
    <row r="37" spans="19:21" s="35" customFormat="1">
      <c r="S37" s="38" t="s">
        <v>66</v>
      </c>
      <c r="T37" s="39">
        <v>22.81</v>
      </c>
      <c r="U37" s="42"/>
    </row>
    <row r="38" spans="19:21" s="35" customFormat="1">
      <c r="S38" s="38" t="s">
        <v>67</v>
      </c>
      <c r="T38" s="39">
        <v>22.81</v>
      </c>
      <c r="U38" s="42"/>
    </row>
    <row r="39" spans="19:21" s="35" customFormat="1">
      <c r="S39" s="38" t="s">
        <v>73</v>
      </c>
      <c r="T39" s="39">
        <v>22.81</v>
      </c>
      <c r="U39" s="42"/>
    </row>
    <row r="40" spans="19:21" s="35" customFormat="1">
      <c r="S40" s="38" t="s">
        <v>68</v>
      </c>
      <c r="T40" s="39">
        <v>24.41</v>
      </c>
      <c r="U40" s="42"/>
    </row>
    <row r="41" spans="19:21" s="35" customFormat="1">
      <c r="S41" s="38" t="s">
        <v>69</v>
      </c>
      <c r="T41" s="39">
        <v>24.41</v>
      </c>
      <c r="U41" s="42"/>
    </row>
    <row r="42" spans="19:21" s="35" customFormat="1">
      <c r="S42" s="38" t="s">
        <v>74</v>
      </c>
      <c r="T42" s="39">
        <v>48.45</v>
      </c>
      <c r="U42" s="42"/>
    </row>
    <row r="43" spans="19:21" s="35" customFormat="1">
      <c r="S43" s="38" t="s">
        <v>75</v>
      </c>
      <c r="T43" s="39">
        <v>48.45</v>
      </c>
      <c r="U43" s="42"/>
    </row>
    <row r="44" spans="19:21" s="35" customFormat="1">
      <c r="S44" s="38" t="s">
        <v>76</v>
      </c>
      <c r="T44" s="39">
        <v>48.45</v>
      </c>
      <c r="U44" s="42"/>
    </row>
    <row r="45" spans="19:21" s="35" customFormat="1">
      <c r="S45" s="38" t="s">
        <v>70</v>
      </c>
      <c r="T45" s="39">
        <v>133.05000000000001</v>
      </c>
      <c r="U45" s="42"/>
    </row>
    <row r="46" spans="19:21" s="35" customFormat="1">
      <c r="S46" s="38" t="s">
        <v>77</v>
      </c>
      <c r="T46" s="39">
        <v>133.05000000000001</v>
      </c>
      <c r="U46" s="42"/>
    </row>
    <row r="47" spans="19:21" s="35" customFormat="1">
      <c r="S47" s="38" t="s">
        <v>78</v>
      </c>
      <c r="T47" s="39">
        <v>133.05000000000001</v>
      </c>
      <c r="U47" s="4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47"/>
  <sheetViews>
    <sheetView showGridLines="0" tabSelected="1" zoomScaleNormal="100" workbookViewId="0">
      <selection activeCell="AI20" sqref="AI20"/>
    </sheetView>
  </sheetViews>
  <sheetFormatPr defaultRowHeight="16.5"/>
  <cols>
    <col min="1" max="1" width="9.140625" style="45"/>
    <col min="2" max="2" width="9.140625" style="1"/>
    <col min="3" max="3" width="9.140625" style="45"/>
    <col min="4" max="4" width="9.140625" style="1"/>
    <col min="5" max="5" width="9.140625" style="45"/>
    <col min="6" max="6" width="9.140625" style="1"/>
    <col min="7" max="7" width="9.140625" style="45"/>
    <col min="8" max="8" width="9.140625" style="1"/>
    <col min="9" max="9" width="9.140625" style="45"/>
    <col min="10" max="10" width="9.140625" style="1"/>
    <col min="11" max="11" width="9.140625" style="45"/>
    <col min="12" max="12" width="9.140625" style="1"/>
    <col min="13" max="13" width="9.140625" style="45"/>
    <col min="14" max="14" width="9.140625" style="1"/>
    <col min="15" max="15" width="12.85546875" style="45" bestFit="1" customWidth="1"/>
    <col min="16" max="16" width="9.140625" style="1"/>
    <col min="17" max="17" width="9.140625" style="45"/>
    <col min="18" max="18" width="9.140625" style="1"/>
    <col min="19" max="19" width="9.140625" style="51"/>
    <col min="20" max="20" width="9.140625" style="23"/>
    <col min="21" max="21" width="9.140625" style="51"/>
    <col min="22" max="22" width="9.140625" style="1"/>
    <col min="23" max="23" width="9.140625" style="45"/>
    <col min="24" max="24" width="9.140625" style="1"/>
    <col min="25" max="25" width="9.140625" style="45"/>
    <col min="26" max="26" width="9.140625" style="1"/>
    <col min="27" max="27" width="9.140625" style="45"/>
    <col min="28" max="28" width="9.140625" style="1"/>
    <col min="29" max="29" width="9.140625" style="45"/>
    <col min="30" max="30" width="9.140625" style="1"/>
    <col min="31" max="31" width="9.140625" style="45"/>
    <col min="32" max="32" width="9.140625" style="1"/>
    <col min="33" max="33" width="9.140625" style="45"/>
    <col min="34" max="34" width="9.140625" style="1"/>
    <col min="35" max="35" width="9.140625" style="45"/>
    <col min="36" max="36" width="9.140625" style="1"/>
    <col min="37" max="37" width="9.140625" style="45"/>
    <col min="38" max="38" width="9.140625" style="1"/>
    <col min="39" max="39" width="10.42578125" style="45" bestFit="1" customWidth="1"/>
    <col min="40" max="16384" width="9.140625" style="1"/>
  </cols>
  <sheetData>
    <row r="1" spans="1:40" ht="16.5" customHeight="1">
      <c r="S1" s="45"/>
      <c r="U1" s="45"/>
    </row>
    <row r="2" spans="1:40" s="44" customFormat="1">
      <c r="A2" s="46" t="s">
        <v>9</v>
      </c>
      <c r="B2" s="34" t="s">
        <v>14</v>
      </c>
      <c r="C2" s="46" t="s">
        <v>9</v>
      </c>
      <c r="D2" s="34" t="s">
        <v>13</v>
      </c>
      <c r="E2" s="46" t="s">
        <v>9</v>
      </c>
      <c r="F2" s="34" t="s">
        <v>12</v>
      </c>
      <c r="G2" s="46" t="s">
        <v>9</v>
      </c>
      <c r="H2" s="34" t="s">
        <v>0</v>
      </c>
      <c r="I2" s="46" t="s">
        <v>9</v>
      </c>
      <c r="J2" s="34" t="s">
        <v>15</v>
      </c>
      <c r="K2" s="46" t="s">
        <v>9</v>
      </c>
      <c r="L2" s="34" t="s">
        <v>16</v>
      </c>
      <c r="M2" s="46" t="s">
        <v>9</v>
      </c>
      <c r="N2" s="34" t="s">
        <v>132</v>
      </c>
      <c r="O2" s="46" t="s">
        <v>9</v>
      </c>
      <c r="P2" s="34" t="s">
        <v>24</v>
      </c>
      <c r="Q2" s="46" t="s">
        <v>9</v>
      </c>
      <c r="R2" s="34" t="s">
        <v>32</v>
      </c>
      <c r="S2" s="46" t="s">
        <v>92</v>
      </c>
      <c r="T2" s="34" t="s">
        <v>33</v>
      </c>
      <c r="U2" s="46" t="s">
        <v>80</v>
      </c>
      <c r="V2" s="34" t="s">
        <v>79</v>
      </c>
      <c r="W2" s="46" t="s">
        <v>9</v>
      </c>
      <c r="X2" s="34" t="s">
        <v>82</v>
      </c>
      <c r="Y2" s="46" t="s">
        <v>9</v>
      </c>
      <c r="Z2" s="34" t="s">
        <v>85</v>
      </c>
      <c r="AA2" s="46" t="s">
        <v>9</v>
      </c>
      <c r="AB2" s="34" t="s">
        <v>87</v>
      </c>
      <c r="AC2" s="46" t="s">
        <v>9</v>
      </c>
      <c r="AD2" s="34" t="s">
        <v>89</v>
      </c>
      <c r="AE2" s="46" t="s">
        <v>92</v>
      </c>
      <c r="AF2" s="34" t="s">
        <v>91</v>
      </c>
      <c r="AG2" s="46" t="s">
        <v>92</v>
      </c>
      <c r="AH2" s="34" t="s">
        <v>104</v>
      </c>
      <c r="AI2" s="46" t="s">
        <v>9</v>
      </c>
      <c r="AJ2" s="34" t="s">
        <v>108</v>
      </c>
      <c r="AK2" s="46" t="s">
        <v>9</v>
      </c>
      <c r="AL2" s="34" t="s">
        <v>107</v>
      </c>
      <c r="AM2" s="46" t="s">
        <v>92</v>
      </c>
      <c r="AN2" s="34" t="s">
        <v>110</v>
      </c>
    </row>
    <row r="3" spans="1:40" s="35" customFormat="1">
      <c r="A3" s="47">
        <v>10</v>
      </c>
      <c r="B3" s="37">
        <v>0.37</v>
      </c>
      <c r="C3" s="47">
        <v>10</v>
      </c>
      <c r="D3" s="37">
        <v>0.5</v>
      </c>
      <c r="E3" s="47">
        <v>10</v>
      </c>
      <c r="F3" s="37">
        <v>0.46</v>
      </c>
      <c r="G3" s="45"/>
      <c r="I3" s="45"/>
      <c r="K3" s="45"/>
      <c r="M3" s="50">
        <v>20</v>
      </c>
      <c r="N3" s="39">
        <v>1.39</v>
      </c>
      <c r="O3" s="50">
        <v>10</v>
      </c>
      <c r="P3" s="39">
        <v>6.23</v>
      </c>
      <c r="Q3" s="50">
        <v>10</v>
      </c>
      <c r="R3" s="39">
        <v>0.44</v>
      </c>
      <c r="S3" s="50" t="s">
        <v>34</v>
      </c>
      <c r="T3" s="39">
        <v>0.27</v>
      </c>
      <c r="U3" s="50">
        <v>20</v>
      </c>
      <c r="V3" s="39">
        <v>2.25</v>
      </c>
      <c r="W3" s="50">
        <v>10</v>
      </c>
      <c r="X3" s="39">
        <v>1.29</v>
      </c>
      <c r="Y3" s="50">
        <v>10</v>
      </c>
      <c r="Z3" s="39">
        <v>1.52</v>
      </c>
      <c r="AA3" s="50">
        <v>10</v>
      </c>
      <c r="AB3" s="39">
        <v>1.72</v>
      </c>
      <c r="AC3" s="50">
        <v>40</v>
      </c>
      <c r="AD3" s="39">
        <v>4.07</v>
      </c>
      <c r="AE3" s="50" t="s">
        <v>93</v>
      </c>
      <c r="AF3" s="39">
        <v>0.76</v>
      </c>
      <c r="AG3" s="50">
        <v>16</v>
      </c>
      <c r="AH3" s="39">
        <v>0.3</v>
      </c>
      <c r="AI3" s="50">
        <v>10</v>
      </c>
      <c r="AJ3" s="39">
        <v>0.75</v>
      </c>
      <c r="AK3" s="50">
        <v>10</v>
      </c>
      <c r="AL3" s="39">
        <v>0.48</v>
      </c>
      <c r="AM3" s="50" t="s">
        <v>111</v>
      </c>
      <c r="AN3" s="39">
        <v>0.47</v>
      </c>
    </row>
    <row r="4" spans="1:40" s="35" customFormat="1">
      <c r="A4" s="47">
        <v>15</v>
      </c>
      <c r="B4" s="37">
        <v>0.38</v>
      </c>
      <c r="C4" s="47">
        <v>15</v>
      </c>
      <c r="D4" s="37">
        <v>0.52</v>
      </c>
      <c r="E4" s="47">
        <v>15</v>
      </c>
      <c r="F4" s="37">
        <v>0.47</v>
      </c>
      <c r="G4" s="45"/>
      <c r="I4" s="45"/>
      <c r="K4" s="45"/>
      <c r="M4" s="50">
        <v>25</v>
      </c>
      <c r="N4" s="39">
        <v>1.39</v>
      </c>
      <c r="O4" s="50">
        <v>15</v>
      </c>
      <c r="P4" s="39">
        <v>6.23</v>
      </c>
      <c r="Q4" s="50">
        <v>15</v>
      </c>
      <c r="R4" s="39">
        <v>0.42</v>
      </c>
      <c r="S4" s="50" t="s">
        <v>35</v>
      </c>
      <c r="T4" s="39">
        <v>0.31</v>
      </c>
      <c r="U4" s="50">
        <v>25</v>
      </c>
      <c r="V4" s="39">
        <v>2.42</v>
      </c>
      <c r="W4" s="50">
        <v>15</v>
      </c>
      <c r="X4" s="39">
        <v>1.31</v>
      </c>
      <c r="Y4" s="50">
        <v>15</v>
      </c>
      <c r="Z4" s="39">
        <v>1.54</v>
      </c>
      <c r="AA4" s="50">
        <v>15</v>
      </c>
      <c r="AB4" s="39">
        <v>1.75</v>
      </c>
      <c r="AC4" s="50">
        <v>50</v>
      </c>
      <c r="AD4" s="39">
        <v>6.45</v>
      </c>
      <c r="AE4" s="50" t="s">
        <v>94</v>
      </c>
      <c r="AF4" s="39">
        <v>0.77</v>
      </c>
      <c r="AG4" s="50">
        <v>20</v>
      </c>
      <c r="AH4" s="39">
        <v>0.32</v>
      </c>
      <c r="AI4" s="50">
        <v>15</v>
      </c>
      <c r="AJ4" s="39">
        <v>0.76</v>
      </c>
      <c r="AK4" s="50">
        <v>15</v>
      </c>
      <c r="AL4" s="39">
        <v>0.5</v>
      </c>
      <c r="AM4" s="50" t="s">
        <v>119</v>
      </c>
      <c r="AN4" s="39">
        <v>0.44</v>
      </c>
    </row>
    <row r="5" spans="1:40" s="35" customFormat="1">
      <c r="A5" s="47">
        <v>20</v>
      </c>
      <c r="B5" s="37">
        <v>0.47</v>
      </c>
      <c r="C5" s="47">
        <v>20</v>
      </c>
      <c r="D5" s="37">
        <v>0.66</v>
      </c>
      <c r="E5" s="47">
        <v>20</v>
      </c>
      <c r="F5" s="37">
        <v>0.62</v>
      </c>
      <c r="G5" s="45"/>
      <c r="I5" s="45"/>
      <c r="K5" s="45"/>
      <c r="M5" s="50">
        <v>32</v>
      </c>
      <c r="N5" s="39">
        <v>1.85</v>
      </c>
      <c r="O5" s="50">
        <v>20</v>
      </c>
      <c r="P5" s="39">
        <v>7.46</v>
      </c>
      <c r="Q5" s="50">
        <v>20</v>
      </c>
      <c r="R5" s="39">
        <v>0.49</v>
      </c>
      <c r="S5" s="50" t="s">
        <v>36</v>
      </c>
      <c r="T5" s="39">
        <v>0.3</v>
      </c>
      <c r="U5" s="50">
        <v>32</v>
      </c>
      <c r="V5" s="39">
        <v>2.62</v>
      </c>
      <c r="W5" s="50">
        <v>20</v>
      </c>
      <c r="X5" s="39">
        <v>1.42</v>
      </c>
      <c r="Y5" s="50">
        <v>20</v>
      </c>
      <c r="Z5" s="39">
        <v>1.68</v>
      </c>
      <c r="AA5" s="50">
        <v>20</v>
      </c>
      <c r="AB5" s="39">
        <v>1.88</v>
      </c>
      <c r="AC5" s="45"/>
      <c r="AE5" s="50" t="s">
        <v>95</v>
      </c>
      <c r="AF5" s="39">
        <v>0.95</v>
      </c>
      <c r="AG5" s="50">
        <v>25</v>
      </c>
      <c r="AH5" s="39">
        <v>0.34</v>
      </c>
      <c r="AI5" s="50">
        <v>20</v>
      </c>
      <c r="AJ5" s="39">
        <v>0.83</v>
      </c>
      <c r="AK5" s="50">
        <v>20</v>
      </c>
      <c r="AL5" s="39">
        <v>0.66</v>
      </c>
      <c r="AM5" s="50" t="s">
        <v>112</v>
      </c>
      <c r="AN5" s="39">
        <v>0.6</v>
      </c>
    </row>
    <row r="6" spans="1:40" s="35" customFormat="1">
      <c r="A6" s="47">
        <v>25</v>
      </c>
      <c r="B6" s="37">
        <v>0.72</v>
      </c>
      <c r="C6" s="47">
        <v>25</v>
      </c>
      <c r="D6" s="37">
        <v>0.9</v>
      </c>
      <c r="E6" s="47">
        <v>25</v>
      </c>
      <c r="F6" s="37">
        <v>0.87</v>
      </c>
      <c r="G6" s="45"/>
      <c r="I6" s="45"/>
      <c r="J6" s="40"/>
      <c r="K6" s="48"/>
      <c r="L6" s="41"/>
      <c r="M6" s="50" t="s">
        <v>20</v>
      </c>
      <c r="N6" s="39">
        <v>2.6</v>
      </c>
      <c r="O6" s="50">
        <v>25</v>
      </c>
      <c r="P6" s="39">
        <v>9.51</v>
      </c>
      <c r="Q6" s="50">
        <v>25</v>
      </c>
      <c r="R6" s="39">
        <v>0.61</v>
      </c>
      <c r="S6" s="50" t="s">
        <v>37</v>
      </c>
      <c r="T6" s="39">
        <v>0.36</v>
      </c>
      <c r="U6" s="50">
        <v>40</v>
      </c>
      <c r="V6" s="39">
        <v>2.5299999999999998</v>
      </c>
      <c r="W6" s="50">
        <v>25</v>
      </c>
      <c r="X6" s="39">
        <v>2.16</v>
      </c>
      <c r="Y6" s="50">
        <v>25</v>
      </c>
      <c r="Z6" s="39">
        <v>2.58</v>
      </c>
      <c r="AA6" s="50">
        <v>25</v>
      </c>
      <c r="AB6" s="39">
        <v>2.92</v>
      </c>
      <c r="AC6" s="45"/>
      <c r="AE6" s="50" t="s">
        <v>96</v>
      </c>
      <c r="AF6" s="39">
        <v>1.02</v>
      </c>
      <c r="AG6" s="50">
        <v>32</v>
      </c>
      <c r="AH6" s="39">
        <v>0.5</v>
      </c>
      <c r="AI6" s="50">
        <v>25</v>
      </c>
      <c r="AJ6" s="39">
        <v>1.01</v>
      </c>
      <c r="AK6" s="50">
        <v>25</v>
      </c>
      <c r="AL6" s="39">
        <v>0.9</v>
      </c>
      <c r="AM6" s="50" t="s">
        <v>120</v>
      </c>
      <c r="AN6" s="39">
        <v>0.51</v>
      </c>
    </row>
    <row r="7" spans="1:40" s="35" customFormat="1">
      <c r="A7" s="47">
        <v>32</v>
      </c>
      <c r="B7" s="37">
        <v>1.02</v>
      </c>
      <c r="C7" s="47">
        <v>32</v>
      </c>
      <c r="D7" s="37">
        <v>1.17</v>
      </c>
      <c r="E7" s="47">
        <v>32</v>
      </c>
      <c r="F7" s="37">
        <v>1.44</v>
      </c>
      <c r="G7" s="45"/>
      <c r="I7" s="45"/>
      <c r="K7" s="45"/>
      <c r="M7" s="50" t="s">
        <v>21</v>
      </c>
      <c r="N7" s="39">
        <v>2.7</v>
      </c>
      <c r="O7" s="50">
        <v>32</v>
      </c>
      <c r="P7" s="39">
        <v>12.07</v>
      </c>
      <c r="Q7" s="50">
        <v>32</v>
      </c>
      <c r="R7" s="39">
        <v>0.89</v>
      </c>
      <c r="S7" s="50" t="s">
        <v>71</v>
      </c>
      <c r="T7" s="39">
        <v>0.33</v>
      </c>
      <c r="U7" s="50">
        <v>50</v>
      </c>
      <c r="V7" s="39">
        <v>4.53</v>
      </c>
      <c r="W7" s="50">
        <v>32</v>
      </c>
      <c r="X7" s="39">
        <v>2.61</v>
      </c>
      <c r="Y7" s="50">
        <v>32</v>
      </c>
      <c r="Z7" s="39">
        <v>3.14</v>
      </c>
      <c r="AA7" s="50">
        <v>32</v>
      </c>
      <c r="AB7" s="39">
        <v>3.56</v>
      </c>
      <c r="AC7" s="45"/>
      <c r="AE7" s="50" t="s">
        <v>97</v>
      </c>
      <c r="AF7" s="39">
        <v>1.02</v>
      </c>
      <c r="AG7" s="50">
        <v>40</v>
      </c>
      <c r="AH7" s="39">
        <v>0.76</v>
      </c>
      <c r="AI7" s="50">
        <v>32</v>
      </c>
      <c r="AJ7" s="39">
        <v>1.41</v>
      </c>
      <c r="AK7" s="50">
        <v>32</v>
      </c>
      <c r="AL7" s="39">
        <v>1.17</v>
      </c>
      <c r="AM7" s="50" t="s">
        <v>121</v>
      </c>
      <c r="AN7" s="39">
        <v>0.64</v>
      </c>
    </row>
    <row r="8" spans="1:40" s="35" customFormat="1">
      <c r="A8" s="47">
        <v>40</v>
      </c>
      <c r="B8" s="37">
        <v>1.44</v>
      </c>
      <c r="C8" s="47">
        <v>40</v>
      </c>
      <c r="D8" s="37">
        <v>1.59</v>
      </c>
      <c r="E8" s="47">
        <v>40</v>
      </c>
      <c r="F8" s="37">
        <v>1.99</v>
      </c>
      <c r="G8" s="47">
        <v>40</v>
      </c>
      <c r="H8" s="37">
        <v>4.12</v>
      </c>
      <c r="I8" s="47">
        <v>40</v>
      </c>
      <c r="J8" s="37">
        <v>1.93</v>
      </c>
      <c r="K8" s="47">
        <v>40</v>
      </c>
      <c r="L8" s="37">
        <v>2.2200000000000002</v>
      </c>
      <c r="M8" s="50" t="s">
        <v>22</v>
      </c>
      <c r="N8" s="39">
        <v>4.0999999999999996</v>
      </c>
      <c r="O8" s="50">
        <v>40</v>
      </c>
      <c r="P8" s="39">
        <v>13.67</v>
      </c>
      <c r="Q8" s="50">
        <v>40</v>
      </c>
      <c r="R8" s="39">
        <v>1.1299999999999999</v>
      </c>
      <c r="S8" s="50" t="s">
        <v>38</v>
      </c>
      <c r="T8" s="39">
        <v>0.56000000000000005</v>
      </c>
      <c r="U8" s="50">
        <v>63</v>
      </c>
      <c r="V8" s="39">
        <v>6.61</v>
      </c>
      <c r="W8" s="50">
        <v>40</v>
      </c>
      <c r="X8" s="39">
        <v>3.39</v>
      </c>
      <c r="Y8" s="50">
        <v>40</v>
      </c>
      <c r="Z8" s="39">
        <v>4.12</v>
      </c>
      <c r="AA8" s="50">
        <v>40</v>
      </c>
      <c r="AB8" s="39">
        <v>4.75</v>
      </c>
      <c r="AC8" s="45"/>
      <c r="AE8" s="50" t="s">
        <v>98</v>
      </c>
      <c r="AF8" s="39">
        <v>1.24</v>
      </c>
      <c r="AG8" s="50">
        <v>50</v>
      </c>
      <c r="AH8" s="39">
        <v>1.18</v>
      </c>
      <c r="AI8" s="50">
        <v>40</v>
      </c>
      <c r="AJ8" s="39">
        <v>1.75</v>
      </c>
      <c r="AK8" s="50">
        <v>40</v>
      </c>
      <c r="AL8" s="39">
        <v>1.6</v>
      </c>
      <c r="AM8" s="50" t="s">
        <v>113</v>
      </c>
      <c r="AN8" s="39">
        <v>0.78</v>
      </c>
    </row>
    <row r="9" spans="1:40" s="35" customFormat="1">
      <c r="A9" s="47">
        <v>50</v>
      </c>
      <c r="B9" s="37">
        <v>2.2799999999999998</v>
      </c>
      <c r="C9" s="47">
        <v>50</v>
      </c>
      <c r="D9" s="37">
        <v>2.4300000000000002</v>
      </c>
      <c r="E9" s="47">
        <v>50</v>
      </c>
      <c r="F9" s="37">
        <v>2.94</v>
      </c>
      <c r="G9" s="47">
        <v>50</v>
      </c>
      <c r="H9" s="37">
        <v>5.89</v>
      </c>
      <c r="I9" s="47">
        <v>50</v>
      </c>
      <c r="J9" s="37">
        <v>2.84</v>
      </c>
      <c r="K9" s="47">
        <v>50</v>
      </c>
      <c r="L9" s="37">
        <v>2.38</v>
      </c>
      <c r="M9" s="50" t="s">
        <v>23</v>
      </c>
      <c r="N9" s="39">
        <v>4.2</v>
      </c>
      <c r="O9" s="50">
        <v>50</v>
      </c>
      <c r="P9" s="39">
        <v>20.78</v>
      </c>
      <c r="Q9" s="50">
        <v>50</v>
      </c>
      <c r="R9" s="39">
        <v>1.72</v>
      </c>
      <c r="S9" s="50" t="s">
        <v>40</v>
      </c>
      <c r="T9" s="39">
        <v>0.56000000000000005</v>
      </c>
      <c r="U9" s="50">
        <v>75</v>
      </c>
      <c r="V9" s="39">
        <v>11.25</v>
      </c>
      <c r="W9" s="50">
        <v>50</v>
      </c>
      <c r="X9" s="39">
        <v>5</v>
      </c>
      <c r="Y9" s="50">
        <v>50</v>
      </c>
      <c r="Z9" s="39">
        <v>5.99</v>
      </c>
      <c r="AA9" s="50">
        <v>50</v>
      </c>
      <c r="AB9" s="39">
        <v>6.72</v>
      </c>
      <c r="AC9" s="45"/>
      <c r="AE9" s="50" t="s">
        <v>99</v>
      </c>
      <c r="AF9" s="39">
        <v>1.56</v>
      </c>
      <c r="AG9" s="50">
        <v>63</v>
      </c>
      <c r="AH9" s="39">
        <v>1.65</v>
      </c>
      <c r="AI9" s="50">
        <v>50</v>
      </c>
      <c r="AJ9" s="39">
        <v>2.39</v>
      </c>
      <c r="AK9" s="50">
        <v>50</v>
      </c>
      <c r="AL9" s="39">
        <v>1.85</v>
      </c>
      <c r="AM9" s="50" t="s">
        <v>114</v>
      </c>
      <c r="AN9" s="39">
        <v>0.89</v>
      </c>
    </row>
    <row r="10" spans="1:40" s="35" customFormat="1">
      <c r="A10" s="47">
        <v>65</v>
      </c>
      <c r="B10" s="37">
        <v>4.18</v>
      </c>
      <c r="C10" s="47">
        <v>65</v>
      </c>
      <c r="D10" s="37">
        <v>4.47</v>
      </c>
      <c r="E10" s="47">
        <v>65</v>
      </c>
      <c r="F10" s="37">
        <v>6.16</v>
      </c>
      <c r="G10" s="45"/>
      <c r="I10" s="45"/>
      <c r="K10" s="49"/>
      <c r="L10" s="37"/>
      <c r="M10" s="50">
        <v>65</v>
      </c>
      <c r="N10" s="39">
        <v>6.25</v>
      </c>
      <c r="O10" s="50" t="s">
        <v>31</v>
      </c>
      <c r="P10" s="39">
        <v>70.97</v>
      </c>
      <c r="Q10" s="50">
        <v>65</v>
      </c>
      <c r="R10" s="39">
        <v>3.58</v>
      </c>
      <c r="S10" s="50" t="s">
        <v>39</v>
      </c>
      <c r="T10" s="39">
        <v>0.52</v>
      </c>
      <c r="U10" s="50">
        <v>90</v>
      </c>
      <c r="V10" s="39">
        <v>14.54</v>
      </c>
      <c r="W10" s="50">
        <v>65</v>
      </c>
      <c r="X10" s="39">
        <v>14.63</v>
      </c>
      <c r="Y10" s="50">
        <v>65</v>
      </c>
      <c r="Z10" s="39">
        <v>17.07</v>
      </c>
      <c r="AA10" s="50">
        <v>65</v>
      </c>
      <c r="AB10" s="39">
        <v>18.48</v>
      </c>
      <c r="AC10" s="45"/>
      <c r="AE10" s="50" t="s">
        <v>100</v>
      </c>
      <c r="AF10" s="39">
        <v>2.35</v>
      </c>
      <c r="AG10" s="50">
        <v>75</v>
      </c>
      <c r="AH10" s="39">
        <v>3.18</v>
      </c>
      <c r="AI10" s="50">
        <v>65</v>
      </c>
      <c r="AJ10" s="39">
        <v>5.33</v>
      </c>
      <c r="AK10" s="50">
        <v>65</v>
      </c>
      <c r="AL10" s="39">
        <v>2.98</v>
      </c>
      <c r="AM10" s="50" t="s">
        <v>122</v>
      </c>
      <c r="AN10" s="39">
        <v>0.75</v>
      </c>
    </row>
    <row r="11" spans="1:40" s="35" customFormat="1">
      <c r="A11" s="47">
        <v>80</v>
      </c>
      <c r="B11" s="37">
        <v>6.84</v>
      </c>
      <c r="C11" s="47">
        <v>80</v>
      </c>
      <c r="D11" s="37">
        <v>6.88</v>
      </c>
      <c r="E11" s="47">
        <v>80</v>
      </c>
      <c r="F11" s="37">
        <v>11.08</v>
      </c>
      <c r="G11" s="45"/>
      <c r="I11" s="45"/>
      <c r="K11" s="45"/>
      <c r="M11" s="50">
        <v>80</v>
      </c>
      <c r="N11" s="39">
        <v>9</v>
      </c>
      <c r="O11" s="50" t="s">
        <v>25</v>
      </c>
      <c r="P11" s="39">
        <v>90.99</v>
      </c>
      <c r="Q11" s="50">
        <v>80</v>
      </c>
      <c r="R11" s="39">
        <v>4.53</v>
      </c>
      <c r="S11" s="50" t="s">
        <v>41</v>
      </c>
      <c r="T11" s="39">
        <v>0.67</v>
      </c>
      <c r="U11" s="51"/>
      <c r="W11" s="50">
        <v>80</v>
      </c>
      <c r="X11" s="39">
        <v>19.829999999999998</v>
      </c>
      <c r="Y11" s="50">
        <v>80</v>
      </c>
      <c r="Z11" s="39">
        <v>23.21</v>
      </c>
      <c r="AA11" s="50">
        <v>80</v>
      </c>
      <c r="AB11" s="39">
        <v>24.87</v>
      </c>
      <c r="AC11" s="45"/>
      <c r="AE11" s="50" t="s">
        <v>101</v>
      </c>
      <c r="AF11" s="39">
        <v>4.46</v>
      </c>
      <c r="AG11" s="50">
        <v>90</v>
      </c>
      <c r="AH11" s="39">
        <v>5</v>
      </c>
      <c r="AI11" s="50">
        <v>80</v>
      </c>
      <c r="AJ11" s="39">
        <v>8.52</v>
      </c>
      <c r="AK11" s="50">
        <v>80</v>
      </c>
      <c r="AL11" s="39">
        <v>4.83</v>
      </c>
      <c r="AM11" s="50" t="s">
        <v>115</v>
      </c>
      <c r="AN11" s="39">
        <v>1.17</v>
      </c>
    </row>
    <row r="12" spans="1:40" s="35" customFormat="1">
      <c r="A12" s="47">
        <v>100</v>
      </c>
      <c r="B12" s="37">
        <v>12.73</v>
      </c>
      <c r="C12" s="47">
        <v>100</v>
      </c>
      <c r="D12" s="37">
        <v>11.64</v>
      </c>
      <c r="E12" s="47">
        <v>100</v>
      </c>
      <c r="F12" s="37">
        <v>16.27</v>
      </c>
      <c r="G12" s="45"/>
      <c r="I12" s="45"/>
      <c r="K12" s="45"/>
      <c r="M12" s="50">
        <v>100</v>
      </c>
      <c r="N12" s="39">
        <v>10.6</v>
      </c>
      <c r="O12" s="50" t="s">
        <v>26</v>
      </c>
      <c r="P12" s="39">
        <v>103.84</v>
      </c>
      <c r="Q12" s="50">
        <v>100</v>
      </c>
      <c r="R12" s="39">
        <v>7.75</v>
      </c>
      <c r="S12" s="50" t="s">
        <v>42</v>
      </c>
      <c r="T12" s="39">
        <v>0.67</v>
      </c>
      <c r="U12" s="51"/>
      <c r="W12" s="45"/>
      <c r="Y12" s="50">
        <v>100</v>
      </c>
      <c r="Z12" s="39">
        <v>31.86</v>
      </c>
      <c r="AA12" s="50">
        <v>100</v>
      </c>
      <c r="AB12" s="39">
        <v>34.64</v>
      </c>
      <c r="AC12" s="45"/>
      <c r="AE12" s="50" t="s">
        <v>102</v>
      </c>
      <c r="AF12" s="39">
        <v>7.94</v>
      </c>
      <c r="AG12" s="50">
        <v>110</v>
      </c>
      <c r="AH12" s="39">
        <v>10.59</v>
      </c>
      <c r="AI12" s="50">
        <v>100</v>
      </c>
      <c r="AJ12" s="39">
        <v>11.91</v>
      </c>
      <c r="AK12" s="50">
        <v>100</v>
      </c>
      <c r="AL12" s="39">
        <v>9.43</v>
      </c>
      <c r="AM12" s="50" t="s">
        <v>123</v>
      </c>
      <c r="AN12" s="39">
        <v>1.03</v>
      </c>
    </row>
    <row r="13" spans="1:40" s="35" customFormat="1">
      <c r="A13" s="47">
        <v>110</v>
      </c>
      <c r="B13" s="37">
        <v>19.059999999999999</v>
      </c>
      <c r="C13" s="47">
        <v>110</v>
      </c>
      <c r="D13" s="37">
        <v>17.09</v>
      </c>
      <c r="E13" s="47">
        <v>110</v>
      </c>
      <c r="F13" s="37">
        <v>27.07</v>
      </c>
      <c r="G13" s="45"/>
      <c r="I13" s="45"/>
      <c r="K13" s="45"/>
      <c r="M13" s="50">
        <v>125</v>
      </c>
      <c r="N13" s="39">
        <v>17.3</v>
      </c>
      <c r="O13" s="50" t="s">
        <v>27</v>
      </c>
      <c r="P13" s="39">
        <v>107.47</v>
      </c>
      <c r="Q13" s="50">
        <v>110</v>
      </c>
      <c r="R13" s="39">
        <v>11.7</v>
      </c>
      <c r="S13" s="50" t="s">
        <v>43</v>
      </c>
      <c r="T13" s="39">
        <v>0.67</v>
      </c>
      <c r="U13" s="51"/>
      <c r="W13" s="45"/>
      <c r="Y13" s="45"/>
      <c r="AA13" s="45"/>
      <c r="AC13" s="45"/>
      <c r="AE13" s="50" t="s">
        <v>103</v>
      </c>
      <c r="AF13" s="39">
        <v>11.77</v>
      </c>
      <c r="AG13" s="50">
        <v>125</v>
      </c>
      <c r="AH13" s="39">
        <v>14.56</v>
      </c>
      <c r="AI13" s="45"/>
      <c r="AK13" s="45"/>
      <c r="AM13" s="50" t="s">
        <v>116</v>
      </c>
      <c r="AN13" s="39">
        <v>1.9</v>
      </c>
    </row>
    <row r="14" spans="1:40" s="35" customFormat="1">
      <c r="A14" s="47">
        <v>125</v>
      </c>
      <c r="B14" s="37">
        <v>32.700000000000003</v>
      </c>
      <c r="C14" s="47">
        <v>125</v>
      </c>
      <c r="D14" s="37">
        <v>27.77</v>
      </c>
      <c r="E14" s="47">
        <v>125</v>
      </c>
      <c r="F14" s="37">
        <v>40.9</v>
      </c>
      <c r="G14" s="45"/>
      <c r="I14" s="45"/>
      <c r="K14" s="45"/>
      <c r="M14" s="50">
        <v>150</v>
      </c>
      <c r="N14" s="39">
        <v>22.5</v>
      </c>
      <c r="O14" s="50" t="s">
        <v>28</v>
      </c>
      <c r="P14" s="39">
        <v>205.28</v>
      </c>
      <c r="Q14" s="50">
        <v>125</v>
      </c>
      <c r="R14" s="39">
        <v>17.440000000000001</v>
      </c>
      <c r="S14" s="50" t="s">
        <v>44</v>
      </c>
      <c r="T14" s="39">
        <v>0.63</v>
      </c>
      <c r="U14" s="51"/>
      <c r="W14" s="45"/>
      <c r="Y14" s="45"/>
      <c r="AA14" s="45"/>
      <c r="AC14" s="45"/>
      <c r="AE14" s="45"/>
      <c r="AG14" s="50">
        <v>140</v>
      </c>
      <c r="AH14" s="39">
        <v>18.96</v>
      </c>
      <c r="AI14" s="45"/>
      <c r="AK14" s="45"/>
      <c r="AM14" s="50" t="s">
        <v>124</v>
      </c>
      <c r="AN14" s="39">
        <v>1.18</v>
      </c>
    </row>
    <row r="15" spans="1:40" s="35" customFormat="1">
      <c r="A15" s="47">
        <v>150</v>
      </c>
      <c r="B15" s="37">
        <v>37.799999999999997</v>
      </c>
      <c r="C15" s="47">
        <v>150</v>
      </c>
      <c r="D15" s="37">
        <v>32.75</v>
      </c>
      <c r="E15" s="47">
        <v>150</v>
      </c>
      <c r="F15" s="37">
        <v>46.81</v>
      </c>
      <c r="G15" s="45"/>
      <c r="I15" s="45"/>
      <c r="K15" s="45"/>
      <c r="M15" s="50">
        <v>200</v>
      </c>
      <c r="N15" s="39">
        <v>44</v>
      </c>
      <c r="O15" s="50" t="s">
        <v>29</v>
      </c>
      <c r="P15" s="39">
        <v>212.38</v>
      </c>
      <c r="Q15" s="50">
        <v>150</v>
      </c>
      <c r="R15" s="39">
        <v>22.98</v>
      </c>
      <c r="S15" s="50" t="s">
        <v>45</v>
      </c>
      <c r="T15" s="39">
        <v>0.93</v>
      </c>
      <c r="U15" s="51"/>
      <c r="W15" s="45"/>
      <c r="Y15" s="45"/>
      <c r="AA15" s="45"/>
      <c r="AC15" s="45"/>
      <c r="AE15" s="45"/>
      <c r="AG15" s="50">
        <v>160</v>
      </c>
      <c r="AH15" s="39">
        <v>21.21</v>
      </c>
      <c r="AI15" s="45"/>
      <c r="AK15" s="45"/>
      <c r="AM15" s="50" t="s">
        <v>117</v>
      </c>
      <c r="AN15" s="39">
        <v>3.07</v>
      </c>
    </row>
    <row r="16" spans="1:40" s="35" customFormat="1">
      <c r="A16" s="47">
        <v>175</v>
      </c>
      <c r="B16" s="37">
        <v>55.97</v>
      </c>
      <c r="C16" s="47">
        <v>175</v>
      </c>
      <c r="D16" s="37">
        <v>50.12</v>
      </c>
      <c r="E16" s="47">
        <v>175</v>
      </c>
      <c r="F16" s="37">
        <v>69.88</v>
      </c>
      <c r="G16" s="45"/>
      <c r="I16" s="45"/>
      <c r="K16" s="45"/>
      <c r="M16" s="50">
        <v>300</v>
      </c>
      <c r="N16" s="39">
        <v>86.3</v>
      </c>
      <c r="O16" s="45"/>
      <c r="Q16" s="50">
        <v>175</v>
      </c>
      <c r="R16" s="39">
        <v>36.21</v>
      </c>
      <c r="S16" s="50" t="s">
        <v>46</v>
      </c>
      <c r="T16" s="39">
        <v>0.93</v>
      </c>
      <c r="U16" s="51"/>
      <c r="W16" s="45"/>
      <c r="Y16" s="45"/>
      <c r="AA16" s="45"/>
      <c r="AC16" s="45"/>
      <c r="AE16" s="45"/>
      <c r="AG16" s="50">
        <v>200</v>
      </c>
      <c r="AH16" s="39">
        <v>27.07</v>
      </c>
      <c r="AI16" s="45"/>
      <c r="AK16" s="45"/>
      <c r="AM16" s="50" t="s">
        <v>125</v>
      </c>
      <c r="AN16" s="39">
        <v>1.93</v>
      </c>
    </row>
    <row r="17" spans="1:40" s="35" customFormat="1">
      <c r="A17" s="47">
        <v>200</v>
      </c>
      <c r="B17" s="37">
        <v>87.94</v>
      </c>
      <c r="C17" s="47">
        <v>200</v>
      </c>
      <c r="D17" s="37">
        <v>59.67</v>
      </c>
      <c r="E17" s="47">
        <v>200</v>
      </c>
      <c r="F17" s="37">
        <v>98.08</v>
      </c>
      <c r="G17" s="45"/>
      <c r="I17" s="45"/>
      <c r="K17" s="45"/>
      <c r="M17" s="45"/>
      <c r="O17" s="45"/>
      <c r="Q17" s="50">
        <v>200</v>
      </c>
      <c r="R17" s="39">
        <v>59.27</v>
      </c>
      <c r="S17" s="50" t="s">
        <v>47</v>
      </c>
      <c r="T17" s="39">
        <v>0.87</v>
      </c>
      <c r="U17" s="51"/>
      <c r="W17" s="45"/>
      <c r="Y17" s="45"/>
      <c r="AA17" s="45"/>
      <c r="AC17" s="45"/>
      <c r="AE17" s="45"/>
      <c r="AG17" s="50">
        <v>225</v>
      </c>
      <c r="AH17" s="39">
        <v>54.12</v>
      </c>
      <c r="AI17" s="45"/>
      <c r="AK17" s="45"/>
      <c r="AM17" s="50" t="s">
        <v>126</v>
      </c>
      <c r="AN17" s="39">
        <v>2.54</v>
      </c>
    </row>
    <row r="18" spans="1:40" s="35" customFormat="1">
      <c r="A18" s="47">
        <v>225</v>
      </c>
      <c r="B18" s="37">
        <v>191.28</v>
      </c>
      <c r="C18" s="47">
        <v>225</v>
      </c>
      <c r="D18" s="37">
        <v>159.4</v>
      </c>
      <c r="E18" s="47">
        <v>225</v>
      </c>
      <c r="F18" s="37">
        <v>223.18</v>
      </c>
      <c r="G18" s="45"/>
      <c r="I18" s="45"/>
      <c r="K18" s="45"/>
      <c r="M18" s="45"/>
      <c r="O18" s="45"/>
      <c r="Q18" s="50">
        <v>225</v>
      </c>
      <c r="R18" s="39">
        <v>121.51</v>
      </c>
      <c r="S18" s="50" t="s">
        <v>48</v>
      </c>
      <c r="T18" s="39">
        <v>1.55</v>
      </c>
      <c r="U18" s="51"/>
      <c r="W18" s="45"/>
      <c r="Y18" s="45"/>
      <c r="AA18" s="45"/>
      <c r="AC18" s="45"/>
      <c r="AE18" s="45"/>
      <c r="AG18" s="50">
        <v>250</v>
      </c>
      <c r="AH18" s="39">
        <v>98.51</v>
      </c>
      <c r="AI18" s="45"/>
      <c r="AK18" s="45"/>
      <c r="AM18" s="50" t="s">
        <v>127</v>
      </c>
      <c r="AN18" s="39">
        <v>3.43</v>
      </c>
    </row>
    <row r="19" spans="1:40" s="35" customFormat="1">
      <c r="A19" s="47">
        <v>300</v>
      </c>
      <c r="B19" s="37">
        <v>459.14</v>
      </c>
      <c r="C19" s="47">
        <v>300</v>
      </c>
      <c r="D19" s="37">
        <v>409.97</v>
      </c>
      <c r="E19" s="47">
        <v>300</v>
      </c>
      <c r="F19" s="37">
        <v>522.21</v>
      </c>
      <c r="G19" s="45"/>
      <c r="I19" s="45"/>
      <c r="K19" s="45"/>
      <c r="M19" s="45"/>
      <c r="O19" s="45"/>
      <c r="Q19" s="50">
        <v>300</v>
      </c>
      <c r="R19" s="39">
        <v>170.75</v>
      </c>
      <c r="S19" s="50" t="s">
        <v>49</v>
      </c>
      <c r="T19" s="39">
        <v>1.55</v>
      </c>
      <c r="U19" s="51"/>
      <c r="W19" s="45"/>
      <c r="Y19" s="45"/>
      <c r="AA19" s="45"/>
      <c r="AC19" s="45"/>
      <c r="AE19" s="45"/>
      <c r="AG19" s="45"/>
      <c r="AI19" s="45"/>
      <c r="AK19" s="45"/>
      <c r="AM19" s="50" t="s">
        <v>118</v>
      </c>
      <c r="AN19" s="39">
        <v>4.4400000000000004</v>
      </c>
    </row>
    <row r="20" spans="1:40" s="35" customFormat="1">
      <c r="A20" s="45"/>
      <c r="C20" s="45"/>
      <c r="E20" s="45"/>
      <c r="G20" s="45"/>
      <c r="I20" s="45"/>
      <c r="K20" s="45"/>
      <c r="M20" s="45"/>
      <c r="O20" s="45"/>
      <c r="Q20" s="45"/>
      <c r="S20" s="50" t="s">
        <v>72</v>
      </c>
      <c r="T20" s="39">
        <v>1.55</v>
      </c>
      <c r="U20" s="51"/>
      <c r="W20" s="45"/>
      <c r="Y20" s="45"/>
      <c r="AA20" s="45"/>
      <c r="AC20" s="45"/>
      <c r="AE20" s="45"/>
      <c r="AG20" s="45"/>
      <c r="AI20" s="45"/>
      <c r="AK20" s="45"/>
      <c r="AM20" s="50" t="s">
        <v>128</v>
      </c>
      <c r="AN20" s="39">
        <v>6.81</v>
      </c>
    </row>
    <row r="21" spans="1:40" s="35" customFormat="1">
      <c r="A21" s="45"/>
      <c r="C21" s="45"/>
      <c r="E21" s="45"/>
      <c r="G21" s="45"/>
      <c r="I21" s="45"/>
      <c r="K21" s="45"/>
      <c r="M21" s="45"/>
      <c r="O21" s="45"/>
      <c r="Q21" s="45"/>
      <c r="S21" s="50" t="s">
        <v>51</v>
      </c>
      <c r="T21" s="39">
        <v>2.63</v>
      </c>
      <c r="U21" s="51"/>
      <c r="W21" s="45"/>
      <c r="Y21" s="45"/>
      <c r="AA21" s="45"/>
      <c r="AC21" s="45"/>
      <c r="AE21" s="45"/>
      <c r="AG21" s="45"/>
      <c r="AI21" s="45"/>
      <c r="AK21" s="45"/>
      <c r="AM21" s="50" t="s">
        <v>129</v>
      </c>
      <c r="AN21" s="39">
        <v>10.94</v>
      </c>
    </row>
    <row r="22" spans="1:40" s="35" customFormat="1">
      <c r="A22" s="45"/>
      <c r="C22" s="45"/>
      <c r="E22" s="45"/>
      <c r="G22" s="45"/>
      <c r="I22" s="45"/>
      <c r="K22" s="45"/>
      <c r="M22" s="45"/>
      <c r="O22" s="45"/>
      <c r="Q22" s="45"/>
      <c r="S22" s="50" t="s">
        <v>50</v>
      </c>
      <c r="T22" s="39">
        <v>2.63</v>
      </c>
      <c r="U22" s="51"/>
      <c r="W22" s="45"/>
      <c r="Y22" s="45"/>
      <c r="AA22" s="45"/>
      <c r="AC22" s="45"/>
      <c r="AE22" s="45"/>
      <c r="AG22" s="45"/>
      <c r="AI22" s="45"/>
      <c r="AK22" s="45"/>
      <c r="AM22" s="45"/>
    </row>
    <row r="23" spans="1:40" s="35" customFormat="1">
      <c r="A23" s="45"/>
      <c r="C23" s="45"/>
      <c r="E23" s="45"/>
      <c r="G23" s="45"/>
      <c r="I23" s="45"/>
      <c r="K23" s="45"/>
      <c r="M23" s="45"/>
      <c r="O23" s="45"/>
      <c r="Q23" s="45"/>
      <c r="S23" s="50" t="s">
        <v>52</v>
      </c>
      <c r="T23" s="39">
        <v>2.63</v>
      </c>
      <c r="U23" s="51"/>
      <c r="W23" s="45"/>
      <c r="Y23" s="45"/>
      <c r="AA23" s="45"/>
      <c r="AC23" s="45"/>
      <c r="AE23" s="45"/>
      <c r="AG23" s="45"/>
      <c r="AI23" s="45"/>
      <c r="AK23" s="45"/>
      <c r="AM23" s="45"/>
    </row>
    <row r="24" spans="1:40" s="35" customFormat="1">
      <c r="A24" s="45"/>
      <c r="C24" s="45"/>
      <c r="E24" s="45"/>
      <c r="G24" s="45"/>
      <c r="I24" s="45"/>
      <c r="K24" s="45"/>
      <c r="M24" s="45"/>
      <c r="O24" s="45"/>
      <c r="Q24" s="45"/>
      <c r="S24" s="50" t="s">
        <v>53</v>
      </c>
      <c r="T24" s="39">
        <v>4.83</v>
      </c>
      <c r="U24" s="51"/>
      <c r="W24" s="45"/>
      <c r="Y24" s="45"/>
      <c r="AA24" s="45"/>
      <c r="AC24" s="45"/>
      <c r="AE24" s="45"/>
      <c r="AG24" s="45"/>
      <c r="AI24" s="45"/>
      <c r="AK24" s="45"/>
      <c r="AM24" s="45"/>
    </row>
    <row r="25" spans="1:40" s="35" customFormat="1">
      <c r="A25" s="45"/>
      <c r="C25" s="45"/>
      <c r="E25" s="45"/>
      <c r="G25" s="45"/>
      <c r="I25" s="45"/>
      <c r="K25" s="45"/>
      <c r="M25" s="45"/>
      <c r="O25" s="45"/>
      <c r="Q25" s="45"/>
      <c r="S25" s="50" t="s">
        <v>54</v>
      </c>
      <c r="T25" s="39">
        <v>4.83</v>
      </c>
      <c r="U25" s="51"/>
      <c r="W25" s="45"/>
      <c r="Y25" s="45"/>
      <c r="AA25" s="45"/>
      <c r="AC25" s="45"/>
      <c r="AE25" s="45"/>
      <c r="AG25" s="45"/>
      <c r="AI25" s="45"/>
      <c r="AK25" s="45"/>
      <c r="AM25" s="45"/>
    </row>
    <row r="26" spans="1:40" s="35" customFormat="1">
      <c r="A26" s="45"/>
      <c r="C26" s="45"/>
      <c r="E26" s="45"/>
      <c r="G26" s="45"/>
      <c r="I26" s="45"/>
      <c r="K26" s="45"/>
      <c r="M26" s="45"/>
      <c r="O26" s="45"/>
      <c r="Q26" s="45"/>
      <c r="S26" s="50" t="s">
        <v>55</v>
      </c>
      <c r="T26" s="39">
        <v>4.83</v>
      </c>
      <c r="U26" s="51"/>
      <c r="W26" s="45"/>
      <c r="Y26" s="45"/>
      <c r="AA26" s="45"/>
      <c r="AC26" s="45"/>
      <c r="AE26" s="45"/>
      <c r="AG26" s="45"/>
      <c r="AI26" s="45"/>
      <c r="AK26" s="45"/>
      <c r="AM26" s="45"/>
    </row>
    <row r="27" spans="1:40" s="35" customFormat="1">
      <c r="A27" s="45"/>
      <c r="C27" s="45"/>
      <c r="E27" s="45"/>
      <c r="G27" s="45"/>
      <c r="I27" s="45"/>
      <c r="K27" s="45"/>
      <c r="M27" s="45"/>
      <c r="O27" s="45"/>
      <c r="Q27" s="45"/>
      <c r="S27" s="50" t="s">
        <v>56</v>
      </c>
      <c r="T27" s="39">
        <v>6.59</v>
      </c>
      <c r="U27" s="51"/>
      <c r="W27" s="45"/>
      <c r="Y27" s="45"/>
      <c r="AA27" s="45"/>
      <c r="AC27" s="45"/>
      <c r="AE27" s="45"/>
      <c r="AG27" s="45"/>
      <c r="AI27" s="45"/>
      <c r="AK27" s="45"/>
      <c r="AM27" s="45"/>
    </row>
    <row r="28" spans="1:40" s="35" customFormat="1">
      <c r="A28" s="45"/>
      <c r="C28" s="45"/>
      <c r="E28" s="45"/>
      <c r="G28" s="45"/>
      <c r="I28" s="45"/>
      <c r="K28" s="45"/>
      <c r="M28" s="45"/>
      <c r="O28" s="45"/>
      <c r="Q28" s="45"/>
      <c r="S28" s="50" t="s">
        <v>57</v>
      </c>
      <c r="T28" s="39">
        <v>6.59</v>
      </c>
      <c r="U28" s="51"/>
      <c r="W28" s="45"/>
      <c r="Y28" s="45"/>
      <c r="AA28" s="45"/>
      <c r="AC28" s="45"/>
      <c r="AE28" s="45"/>
      <c r="AG28" s="45"/>
      <c r="AI28" s="45"/>
      <c r="AK28" s="45"/>
      <c r="AM28" s="45"/>
    </row>
    <row r="29" spans="1:40" s="35" customFormat="1">
      <c r="A29" s="45"/>
      <c r="C29" s="45"/>
      <c r="E29" s="45"/>
      <c r="G29" s="45"/>
      <c r="I29" s="45"/>
      <c r="K29" s="45"/>
      <c r="M29" s="45"/>
      <c r="O29" s="45"/>
      <c r="Q29" s="45"/>
      <c r="S29" s="50" t="s">
        <v>58</v>
      </c>
      <c r="T29" s="39">
        <v>6.59</v>
      </c>
      <c r="U29" s="51"/>
      <c r="W29" s="45"/>
      <c r="Y29" s="45"/>
      <c r="AA29" s="45"/>
      <c r="AC29" s="45"/>
      <c r="AE29" s="45"/>
      <c r="AG29" s="45"/>
      <c r="AI29" s="45"/>
      <c r="AK29" s="45"/>
      <c r="AM29" s="45"/>
    </row>
    <row r="30" spans="1:40" s="35" customFormat="1">
      <c r="A30" s="45"/>
      <c r="C30" s="45"/>
      <c r="E30" s="45"/>
      <c r="G30" s="45"/>
      <c r="I30" s="45"/>
      <c r="K30" s="45"/>
      <c r="M30" s="45"/>
      <c r="O30" s="45"/>
      <c r="Q30" s="45"/>
      <c r="S30" s="50" t="s">
        <v>59</v>
      </c>
      <c r="T30" s="39">
        <v>8.9499999999999993</v>
      </c>
      <c r="U30" s="51"/>
      <c r="W30" s="45"/>
      <c r="Y30" s="45"/>
      <c r="AA30" s="45"/>
      <c r="AC30" s="45"/>
      <c r="AE30" s="45"/>
      <c r="AG30" s="45"/>
      <c r="AI30" s="45"/>
      <c r="AK30" s="45"/>
      <c r="AM30" s="45"/>
    </row>
    <row r="31" spans="1:40" s="35" customFormat="1">
      <c r="A31" s="45"/>
      <c r="C31" s="45"/>
      <c r="E31" s="45"/>
      <c r="G31" s="45"/>
      <c r="I31" s="45"/>
      <c r="K31" s="45"/>
      <c r="M31" s="45"/>
      <c r="O31" s="45"/>
      <c r="Q31" s="45"/>
      <c r="S31" s="50" t="s">
        <v>60</v>
      </c>
      <c r="T31" s="39">
        <v>8.9499999999999993</v>
      </c>
      <c r="U31" s="51"/>
      <c r="W31" s="45"/>
      <c r="Y31" s="45"/>
      <c r="AA31" s="45"/>
      <c r="AC31" s="45"/>
      <c r="AE31" s="45"/>
      <c r="AG31" s="45"/>
      <c r="AI31" s="45"/>
      <c r="AK31" s="45"/>
      <c r="AM31" s="45"/>
    </row>
    <row r="32" spans="1:40" s="35" customFormat="1">
      <c r="A32" s="45"/>
      <c r="C32" s="45"/>
      <c r="E32" s="45"/>
      <c r="G32" s="45"/>
      <c r="I32" s="45"/>
      <c r="K32" s="45"/>
      <c r="M32" s="45"/>
      <c r="O32" s="45"/>
      <c r="Q32" s="45"/>
      <c r="S32" s="50" t="s">
        <v>61</v>
      </c>
      <c r="T32" s="39">
        <v>11.81</v>
      </c>
      <c r="U32" s="51"/>
      <c r="W32" s="45"/>
      <c r="Y32" s="45"/>
      <c r="AA32" s="45"/>
      <c r="AC32" s="45"/>
      <c r="AE32" s="45"/>
      <c r="AG32" s="45"/>
      <c r="AI32" s="45"/>
      <c r="AK32" s="45"/>
      <c r="AM32" s="45"/>
    </row>
    <row r="33" spans="1:39" s="35" customFormat="1">
      <c r="A33" s="45"/>
      <c r="C33" s="45"/>
      <c r="E33" s="45"/>
      <c r="G33" s="45"/>
      <c r="I33" s="45"/>
      <c r="K33" s="45"/>
      <c r="M33" s="45"/>
      <c r="O33" s="45"/>
      <c r="Q33" s="45"/>
      <c r="S33" s="50" t="s">
        <v>62</v>
      </c>
      <c r="T33" s="39">
        <v>11.81</v>
      </c>
      <c r="U33" s="51"/>
      <c r="W33" s="45"/>
      <c r="Y33" s="45"/>
      <c r="AA33" s="45"/>
      <c r="AC33" s="45"/>
      <c r="AE33" s="45"/>
      <c r="AG33" s="45"/>
      <c r="AI33" s="45"/>
      <c r="AK33" s="45"/>
      <c r="AM33" s="45"/>
    </row>
    <row r="34" spans="1:39" s="35" customFormat="1">
      <c r="A34" s="45"/>
      <c r="C34" s="45"/>
      <c r="E34" s="45"/>
      <c r="G34" s="45"/>
      <c r="I34" s="45"/>
      <c r="K34" s="45"/>
      <c r="M34" s="45"/>
      <c r="O34" s="45"/>
      <c r="Q34" s="45"/>
      <c r="S34" s="50" t="s">
        <v>63</v>
      </c>
      <c r="T34" s="39">
        <v>11.81</v>
      </c>
      <c r="U34" s="51"/>
      <c r="W34" s="45"/>
      <c r="Y34" s="45"/>
      <c r="AA34" s="45"/>
      <c r="AC34" s="45"/>
      <c r="AE34" s="45"/>
      <c r="AG34" s="45"/>
      <c r="AI34" s="45"/>
      <c r="AK34" s="45"/>
      <c r="AM34" s="45"/>
    </row>
    <row r="35" spans="1:39" s="35" customFormat="1">
      <c r="A35" s="45"/>
      <c r="C35" s="45"/>
      <c r="E35" s="45"/>
      <c r="G35" s="45"/>
      <c r="I35" s="45"/>
      <c r="K35" s="45"/>
      <c r="M35" s="45"/>
      <c r="O35" s="45"/>
      <c r="Q35" s="45"/>
      <c r="S35" s="50" t="s">
        <v>64</v>
      </c>
      <c r="T35" s="39">
        <v>11.81</v>
      </c>
      <c r="U35" s="51"/>
      <c r="W35" s="45"/>
      <c r="Y35" s="45"/>
      <c r="AA35" s="45"/>
      <c r="AC35" s="45"/>
      <c r="AE35" s="45"/>
      <c r="AG35" s="45"/>
      <c r="AI35" s="45"/>
      <c r="AK35" s="45"/>
      <c r="AM35" s="45"/>
    </row>
    <row r="36" spans="1:39" s="35" customFormat="1">
      <c r="A36" s="45"/>
      <c r="C36" s="45"/>
      <c r="E36" s="45"/>
      <c r="G36" s="45"/>
      <c r="I36" s="45"/>
      <c r="K36" s="45"/>
      <c r="M36" s="45"/>
      <c r="O36" s="45"/>
      <c r="Q36" s="45"/>
      <c r="S36" s="50" t="s">
        <v>65</v>
      </c>
      <c r="T36" s="39">
        <v>22.81</v>
      </c>
      <c r="U36" s="51"/>
      <c r="W36" s="45"/>
      <c r="Y36" s="45"/>
      <c r="AA36" s="45"/>
      <c r="AC36" s="45"/>
      <c r="AE36" s="45"/>
      <c r="AG36" s="45"/>
      <c r="AI36" s="45"/>
      <c r="AK36" s="45"/>
      <c r="AM36" s="45"/>
    </row>
    <row r="37" spans="1:39" s="35" customFormat="1">
      <c r="A37" s="45"/>
      <c r="C37" s="45"/>
      <c r="E37" s="45"/>
      <c r="G37" s="45"/>
      <c r="I37" s="45"/>
      <c r="K37" s="45"/>
      <c r="M37" s="45"/>
      <c r="O37" s="45"/>
      <c r="Q37" s="45"/>
      <c r="S37" s="50" t="s">
        <v>66</v>
      </c>
      <c r="T37" s="39">
        <v>22.81</v>
      </c>
      <c r="U37" s="51"/>
      <c r="W37" s="45"/>
      <c r="Y37" s="45"/>
      <c r="AA37" s="45"/>
      <c r="AC37" s="45"/>
      <c r="AE37" s="45"/>
      <c r="AG37" s="45"/>
      <c r="AI37" s="45"/>
      <c r="AK37" s="45"/>
      <c r="AM37" s="45"/>
    </row>
    <row r="38" spans="1:39" s="35" customFormat="1">
      <c r="A38" s="45"/>
      <c r="C38" s="45"/>
      <c r="E38" s="45"/>
      <c r="G38" s="45"/>
      <c r="I38" s="45"/>
      <c r="K38" s="45"/>
      <c r="M38" s="45"/>
      <c r="O38" s="45"/>
      <c r="Q38" s="45"/>
      <c r="S38" s="50" t="s">
        <v>67</v>
      </c>
      <c r="T38" s="39">
        <v>22.81</v>
      </c>
      <c r="U38" s="51"/>
      <c r="W38" s="45"/>
      <c r="Y38" s="45"/>
      <c r="AA38" s="45"/>
      <c r="AC38" s="45"/>
      <c r="AE38" s="45"/>
      <c r="AG38" s="45"/>
      <c r="AI38" s="45"/>
      <c r="AK38" s="45"/>
      <c r="AM38" s="45"/>
    </row>
    <row r="39" spans="1:39" s="35" customFormat="1">
      <c r="A39" s="45"/>
      <c r="C39" s="45"/>
      <c r="E39" s="45"/>
      <c r="G39" s="45"/>
      <c r="I39" s="45"/>
      <c r="K39" s="45"/>
      <c r="M39" s="45"/>
      <c r="O39" s="45"/>
      <c r="Q39" s="45"/>
      <c r="S39" s="50" t="s">
        <v>73</v>
      </c>
      <c r="T39" s="39">
        <v>22.81</v>
      </c>
      <c r="U39" s="51"/>
      <c r="W39" s="45"/>
      <c r="Y39" s="45"/>
      <c r="AA39" s="45"/>
      <c r="AC39" s="45"/>
      <c r="AE39" s="45"/>
      <c r="AG39" s="45"/>
      <c r="AI39" s="45"/>
      <c r="AK39" s="45"/>
      <c r="AM39" s="45"/>
    </row>
    <row r="40" spans="1:39" s="35" customFormat="1">
      <c r="A40" s="45"/>
      <c r="C40" s="45"/>
      <c r="E40" s="45"/>
      <c r="G40" s="45"/>
      <c r="I40" s="45"/>
      <c r="K40" s="45"/>
      <c r="M40" s="45"/>
      <c r="O40" s="45"/>
      <c r="Q40" s="45"/>
      <c r="S40" s="50" t="s">
        <v>68</v>
      </c>
      <c r="T40" s="39">
        <v>24.41</v>
      </c>
      <c r="U40" s="51"/>
      <c r="W40" s="45"/>
      <c r="Y40" s="45"/>
      <c r="AA40" s="45"/>
      <c r="AC40" s="45"/>
      <c r="AE40" s="45"/>
      <c r="AG40" s="45"/>
      <c r="AI40" s="45"/>
      <c r="AK40" s="45"/>
      <c r="AM40" s="45"/>
    </row>
    <row r="41" spans="1:39" s="35" customFormat="1">
      <c r="A41" s="45"/>
      <c r="C41" s="45"/>
      <c r="E41" s="45"/>
      <c r="G41" s="45"/>
      <c r="I41" s="45"/>
      <c r="K41" s="45"/>
      <c r="M41" s="45"/>
      <c r="O41" s="45"/>
      <c r="Q41" s="45"/>
      <c r="S41" s="50" t="s">
        <v>69</v>
      </c>
      <c r="T41" s="39">
        <v>24.41</v>
      </c>
      <c r="U41" s="51"/>
      <c r="W41" s="45"/>
      <c r="Y41" s="45"/>
      <c r="AA41" s="45"/>
      <c r="AC41" s="45"/>
      <c r="AE41" s="45"/>
      <c r="AG41" s="45"/>
      <c r="AI41" s="45"/>
      <c r="AK41" s="45"/>
      <c r="AM41" s="45"/>
    </row>
    <row r="42" spans="1:39" s="35" customFormat="1">
      <c r="A42" s="45"/>
      <c r="C42" s="45"/>
      <c r="E42" s="45"/>
      <c r="G42" s="45"/>
      <c r="I42" s="45"/>
      <c r="K42" s="45"/>
      <c r="M42" s="45"/>
      <c r="O42" s="45"/>
      <c r="Q42" s="45"/>
      <c r="S42" s="50" t="s">
        <v>74</v>
      </c>
      <c r="T42" s="39">
        <v>48.45</v>
      </c>
      <c r="U42" s="51"/>
      <c r="W42" s="45"/>
      <c r="Y42" s="45"/>
      <c r="AA42" s="45"/>
      <c r="AC42" s="45"/>
      <c r="AE42" s="45"/>
      <c r="AG42" s="45"/>
      <c r="AI42" s="45"/>
      <c r="AK42" s="45"/>
      <c r="AM42" s="45"/>
    </row>
    <row r="43" spans="1:39" s="35" customFormat="1">
      <c r="A43" s="45"/>
      <c r="C43" s="45"/>
      <c r="E43" s="45"/>
      <c r="G43" s="45"/>
      <c r="I43" s="45"/>
      <c r="K43" s="45"/>
      <c r="M43" s="45"/>
      <c r="O43" s="45"/>
      <c r="Q43" s="45"/>
      <c r="S43" s="50" t="s">
        <v>75</v>
      </c>
      <c r="T43" s="39">
        <v>48.45</v>
      </c>
      <c r="U43" s="51"/>
      <c r="W43" s="45"/>
      <c r="Y43" s="45"/>
      <c r="AA43" s="45"/>
      <c r="AC43" s="45"/>
      <c r="AE43" s="45"/>
      <c r="AG43" s="45"/>
      <c r="AI43" s="45"/>
      <c r="AK43" s="45"/>
      <c r="AM43" s="45"/>
    </row>
    <row r="44" spans="1:39" s="35" customFormat="1">
      <c r="A44" s="45"/>
      <c r="C44" s="45"/>
      <c r="E44" s="45"/>
      <c r="G44" s="45"/>
      <c r="I44" s="45"/>
      <c r="K44" s="45"/>
      <c r="M44" s="45"/>
      <c r="O44" s="45"/>
      <c r="Q44" s="45"/>
      <c r="S44" s="50" t="s">
        <v>76</v>
      </c>
      <c r="T44" s="39">
        <v>48.45</v>
      </c>
      <c r="U44" s="51"/>
      <c r="W44" s="45"/>
      <c r="Y44" s="45"/>
      <c r="AA44" s="45"/>
      <c r="AC44" s="45"/>
      <c r="AE44" s="45"/>
      <c r="AG44" s="45"/>
      <c r="AI44" s="45"/>
      <c r="AK44" s="45"/>
      <c r="AM44" s="45"/>
    </row>
    <row r="45" spans="1:39" s="35" customFormat="1">
      <c r="A45" s="45"/>
      <c r="C45" s="45"/>
      <c r="E45" s="45"/>
      <c r="G45" s="45"/>
      <c r="I45" s="45"/>
      <c r="K45" s="45"/>
      <c r="M45" s="45"/>
      <c r="O45" s="45"/>
      <c r="Q45" s="45"/>
      <c r="S45" s="50" t="s">
        <v>70</v>
      </c>
      <c r="T45" s="39">
        <v>133.05000000000001</v>
      </c>
      <c r="U45" s="51"/>
      <c r="W45" s="45"/>
      <c r="Y45" s="45"/>
      <c r="AA45" s="45"/>
      <c r="AC45" s="45"/>
      <c r="AE45" s="45"/>
      <c r="AG45" s="45"/>
      <c r="AI45" s="45"/>
      <c r="AK45" s="45"/>
      <c r="AM45" s="45"/>
    </row>
    <row r="46" spans="1:39" s="35" customFormat="1">
      <c r="A46" s="45"/>
      <c r="C46" s="45"/>
      <c r="E46" s="45"/>
      <c r="G46" s="45"/>
      <c r="I46" s="45"/>
      <c r="K46" s="45"/>
      <c r="M46" s="45"/>
      <c r="O46" s="45"/>
      <c r="Q46" s="45"/>
      <c r="S46" s="50" t="s">
        <v>77</v>
      </c>
      <c r="T46" s="39">
        <v>133.05000000000001</v>
      </c>
      <c r="U46" s="51"/>
      <c r="W46" s="45"/>
      <c r="Y46" s="45"/>
      <c r="AA46" s="45"/>
      <c r="AC46" s="45"/>
      <c r="AE46" s="45"/>
      <c r="AG46" s="45"/>
      <c r="AI46" s="45"/>
      <c r="AK46" s="45"/>
      <c r="AM46" s="45"/>
    </row>
    <row r="47" spans="1:39" s="35" customFormat="1">
      <c r="A47" s="45"/>
      <c r="C47" s="45"/>
      <c r="E47" s="45"/>
      <c r="G47" s="45"/>
      <c r="I47" s="45"/>
      <c r="K47" s="45"/>
      <c r="M47" s="45"/>
      <c r="O47" s="45"/>
      <c r="Q47" s="45"/>
      <c r="S47" s="50" t="s">
        <v>78</v>
      </c>
      <c r="T47" s="39">
        <v>133.05000000000001</v>
      </c>
      <c r="U47" s="51"/>
      <c r="W47" s="45"/>
      <c r="Y47" s="45"/>
      <c r="AA47" s="45"/>
      <c r="AC47" s="45"/>
      <c r="AE47" s="45"/>
      <c r="AG47" s="45"/>
      <c r="AI47" s="45"/>
      <c r="AK47" s="45"/>
      <c r="AM47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Zoznam</vt:lpstr>
      <vt:lpstr>Ceny tvaroviek</vt:lpstr>
      <vt:lpstr>Ceny tvaroviek (2)</vt:lpstr>
      <vt:lpstr>Koleno_45˚</vt:lpstr>
      <vt:lpstr>Koleno_90˚</vt:lpstr>
      <vt:lpstr>Koleno_MF_45°</vt:lpstr>
      <vt:lpstr>Koleno_MF_90°</vt:lpstr>
      <vt:lpstr>Kríž</vt:lpstr>
      <vt:lpstr>Nátrubok</vt:lpstr>
      <vt:lpstr>Nátrubok_závit_lepenie</vt:lpstr>
      <vt:lpstr>Prechod_závit_lepenie</vt:lpstr>
      <vt:lpstr>PVC_Potrubie</vt:lpstr>
      <vt:lpstr>Redukcia</vt:lpstr>
      <vt:lpstr>skúška</vt:lpstr>
      <vt:lpstr>Šróbenie_lepenie</vt:lpstr>
      <vt:lpstr>Šróbenie_vonkajší_závit__vnútorné_lepenie</vt:lpstr>
      <vt:lpstr>Šróbenie_závit</vt:lpstr>
      <vt:lpstr>Šróbenie_závit_lepenie</vt:lpstr>
      <vt:lpstr>T_kus</vt:lpstr>
      <vt:lpstr>Tuboflex</vt:lpstr>
      <vt:lpstr>Ventily</vt:lpstr>
      <vt:lpstr>Zátka_lepenie</vt:lpstr>
      <vt:lpstr>Zátka_vnútorný_závit</vt:lpstr>
      <vt:lpstr>Zátka_vonkajší_závit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Bazenservis</dc:creator>
  <cp:lastModifiedBy>Bazenservis</cp:lastModifiedBy>
  <dcterms:created xsi:type="dcterms:W3CDTF">2013-09-19T12:39:09Z</dcterms:created>
  <dcterms:modified xsi:type="dcterms:W3CDTF">2018-02-26T10:31:46Z</dcterms:modified>
</cp:coreProperties>
</file>