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28800" windowHeight="12435"/>
  </bookViews>
  <sheets>
    <sheet name="List2" sheetId="4" r:id="rId1"/>
  </sheets>
  <definedNames>
    <definedName name="StlpecZoznam">OFFSET(List2!$F$1,MATCH(List2!XFC1,List2!$F$2:$F$46,0),MATCH(List2!XFD1,List2!$G$1:$L$1,0),9)</definedName>
  </definedNames>
  <calcPr calcId="162913"/>
  <customWorkbookViews>
    <customWorkbookView name="Bobina – osobní zobrazení" guid="{6B487F9C-FECA-4762-8FCD-B93A9B7C919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Q27" i="4" l="1"/>
  <c r="Q25" i="4"/>
  <c r="Q23" i="4"/>
  <c r="Q21" i="4"/>
  <c r="Q19" i="4"/>
  <c r="Q17" i="4"/>
  <c r="Q15" i="4"/>
  <c r="Q13" i="4"/>
  <c r="Q11" i="4"/>
  <c r="Q9" i="4"/>
  <c r="Q7" i="4"/>
  <c r="Q5" i="4"/>
  <c r="Q3" i="4"/>
  <c r="T3" i="4"/>
  <c r="V31" i="4" l="1"/>
  <c r="V26" i="4"/>
  <c r="V30" i="4"/>
  <c r="V29" i="4"/>
  <c r="V28" i="4"/>
  <c r="V27" i="4"/>
  <c r="E2" i="4"/>
  <c r="R3" i="4" s="1"/>
  <c r="E40" i="4"/>
  <c r="R27" i="4" s="1"/>
  <c r="E39" i="4"/>
  <c r="R25" i="4" s="1"/>
  <c r="E38" i="4"/>
  <c r="R23" i="4" s="1"/>
  <c r="E30" i="4"/>
  <c r="E29" i="4"/>
  <c r="E22" i="4"/>
  <c r="R19" i="4" s="1"/>
  <c r="E21" i="4"/>
  <c r="R17" i="4" s="1"/>
  <c r="E31" i="4"/>
  <c r="E13" i="4"/>
  <c r="R13" i="4" s="1"/>
  <c r="E11" i="4"/>
  <c r="R9" i="4" s="1"/>
  <c r="E4" i="4"/>
  <c r="R7" i="4" s="1"/>
  <c r="E12" i="4"/>
  <c r="R11" i="4" s="1"/>
  <c r="E3" i="4"/>
  <c r="R5" i="4" s="1"/>
  <c r="O2" i="4" l="1"/>
  <c r="W20" i="4"/>
  <c r="W24" i="4" s="1"/>
  <c r="V20" i="4"/>
  <c r="V23" i="4" s="1"/>
  <c r="V19" i="4"/>
  <c r="W23" i="4"/>
  <c r="U23" i="4"/>
  <c r="U24" i="4" s="1"/>
  <c r="R21" i="4"/>
  <c r="E20" i="4"/>
  <c r="R15" i="4" s="1"/>
  <c r="V24" i="4" l="1"/>
</calcChain>
</file>

<file path=xl/comments1.xml><?xml version="1.0" encoding="utf-8"?>
<comments xmlns="http://schemas.openxmlformats.org/spreadsheetml/2006/main">
  <authors>
    <author>Bobina</author>
  </authors>
  <commentList>
    <comment ref="W5" authorId="0" shapeId="0">
      <text>
        <r>
          <rPr>
            <b/>
            <sz val="9"/>
            <color indexed="81"/>
            <rFont val="Tahoma"/>
            <family val="2"/>
            <charset val="238"/>
          </rPr>
          <t>Bobina:</t>
        </r>
        <r>
          <rPr>
            <sz val="9"/>
            <color indexed="81"/>
            <rFont val="Tahoma"/>
            <family val="2"/>
            <charset val="238"/>
          </rPr>
          <t xml:space="preserve">
zde potřebuji index jakov oranzové tabulce
</t>
        </r>
      </text>
    </comment>
  </commentList>
</comments>
</file>

<file path=xl/sharedStrings.xml><?xml version="1.0" encoding="utf-8"?>
<sst xmlns="http://schemas.openxmlformats.org/spreadsheetml/2006/main" count="53" uniqueCount="21">
  <si>
    <t>+/-</t>
  </si>
  <si>
    <t>P</t>
  </si>
  <si>
    <t>B</t>
  </si>
  <si>
    <t>H</t>
  </si>
  <si>
    <t>DH</t>
  </si>
  <si>
    <t>D</t>
  </si>
  <si>
    <t>DV</t>
  </si>
  <si>
    <t>V</t>
  </si>
  <si>
    <t>F</t>
  </si>
  <si>
    <t>K</t>
  </si>
  <si>
    <t>SP</t>
  </si>
  <si>
    <t>L</t>
  </si>
  <si>
    <t>GL</t>
  </si>
  <si>
    <t>PLB</t>
  </si>
  <si>
    <t>PLS</t>
  </si>
  <si>
    <t>160/179</t>
  </si>
  <si>
    <t>140/159</t>
  </si>
  <si>
    <t>120/139</t>
  </si>
  <si>
    <t>100/119</t>
  </si>
  <si>
    <t>80/99</t>
  </si>
  <si>
    <t>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</si>
</sst>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Kč-405];[Red]&quot;-&quot;#,##0.00&quot; &quot;[$Kč-405]"/>
  </numFmts>
  <fonts count="26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sz val="10"/>
      <color theme="1"/>
      <name val="Mangal"/>
      <family val="1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00FF"/>
        <bgColor rgb="FF0000FF"/>
      </patternFill>
    </fill>
    <fill>
      <patternFill patternType="solid">
        <fgColor rgb="FF0000CC"/>
        <bgColor rgb="FF0000CC"/>
      </patternFill>
    </fill>
    <fill>
      <patternFill patternType="solid">
        <fgColor rgb="FF000099"/>
        <bgColor rgb="FF000099"/>
      </patternFill>
    </fill>
    <fill>
      <patternFill patternType="solid">
        <fgColor rgb="FFFFCC00"/>
        <bgColor rgb="FFFFCC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6" borderId="0"/>
    <xf numFmtId="0" fontId="1" fillId="7" borderId="0"/>
    <xf numFmtId="0" fontId="1" fillId="8" borderId="0"/>
    <xf numFmtId="0" fontId="1" fillId="9" borderId="0"/>
    <xf numFmtId="0" fontId="6" fillId="10" borderId="0"/>
    <xf numFmtId="0" fontId="7" fillId="0" borderId="0"/>
    <xf numFmtId="0" fontId="8" fillId="11" borderId="0"/>
    <xf numFmtId="0" fontId="9" fillId="0" borderId="0">
      <alignment horizontal="center"/>
    </xf>
    <xf numFmtId="0" fontId="10" fillId="0" borderId="0"/>
    <xf numFmtId="0" fontId="11" fillId="0" borderId="0"/>
    <xf numFmtId="0" fontId="12" fillId="0" borderId="0"/>
    <xf numFmtId="0" fontId="9" fillId="0" borderId="0">
      <alignment horizontal="center" textRotation="90"/>
    </xf>
    <xf numFmtId="0" fontId="13" fillId="12" borderId="0"/>
    <xf numFmtId="0" fontId="14" fillId="12" borderId="1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0" fillId="14" borderId="0" xfId="0" applyFill="1" applyAlignment="1">
      <alignment horizontal="center" vertical="center"/>
    </xf>
    <xf numFmtId="0" fontId="0" fillId="0" borderId="0" xfId="0" applyFill="1"/>
    <xf numFmtId="1" fontId="0" fillId="15" borderId="0" xfId="0" applyNumberFormat="1" applyFill="1" applyAlignment="1">
      <alignment horizontal="center" vertical="center"/>
    </xf>
    <xf numFmtId="1" fontId="0" fillId="15" borderId="0" xfId="0" applyNumberFormat="1" applyFill="1" applyAlignment="1">
      <alignment horizontal="center" vertical="center" shrinkToFit="1"/>
    </xf>
    <xf numFmtId="49" fontId="0" fillId="0" borderId="0" xfId="0" applyNumberFormat="1"/>
    <xf numFmtId="49" fontId="0" fillId="17" borderId="0" xfId="0" applyNumberFormat="1" applyFill="1" applyAlignment="1">
      <alignment horizontal="center" vertical="center"/>
    </xf>
    <xf numFmtId="49" fontId="0" fillId="16" borderId="0" xfId="0" applyNumberFormat="1" applyFill="1" applyAlignment="1">
      <alignment horizontal="center" vertical="center"/>
    </xf>
    <xf numFmtId="1" fontId="0" fillId="14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18" fillId="0" borderId="0" xfId="0" applyFont="1"/>
    <xf numFmtId="49" fontId="0" fillId="21" borderId="0" xfId="0" applyNumberForma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/>
    <xf numFmtId="0" fontId="17" fillId="0" borderId="0" xfId="0" applyFont="1" applyFill="1" applyBorder="1" applyAlignment="1" applyProtection="1">
      <protection hidden="1"/>
    </xf>
    <xf numFmtId="49" fontId="12" fillId="21" borderId="3" xfId="0" applyNumberFormat="1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Fill="1" applyBorder="1" applyAlignment="1" applyProtection="1">
      <alignment horizontal="center" vertical="center"/>
      <protection locked="0" hidden="1"/>
    </xf>
    <xf numFmtId="2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21" borderId="3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NumberFormat="1" applyFont="1" applyFill="1" applyBorder="1" applyAlignment="1" applyProtection="1">
      <alignment vertical="center"/>
      <protection locked="0" hidden="1"/>
    </xf>
    <xf numFmtId="0" fontId="17" fillId="0" borderId="0" xfId="0" applyFont="1" applyAlignment="1"/>
    <xf numFmtId="0" fontId="17" fillId="20" borderId="3" xfId="0" applyFont="1" applyFill="1" applyBorder="1" applyAlignment="1" applyProtection="1">
      <alignment horizontal="center" vertical="center"/>
      <protection hidden="1"/>
    </xf>
    <xf numFmtId="0" fontId="17" fillId="19" borderId="3" xfId="0" applyFont="1" applyFill="1" applyBorder="1" applyAlignment="1" applyProtection="1">
      <alignment horizontal="center" vertical="center"/>
      <protection hidden="1"/>
    </xf>
    <xf numFmtId="0" fontId="17" fillId="22" borderId="3" xfId="0" applyFont="1" applyFill="1" applyBorder="1" applyAlignment="1" applyProtection="1">
      <alignment horizontal="center" vertical="center"/>
      <protection hidden="1"/>
    </xf>
    <xf numFmtId="0" fontId="17" fillId="23" borderId="3" xfId="0" applyFont="1" applyFill="1" applyBorder="1" applyAlignment="1">
      <alignment horizontal="center" vertical="center"/>
    </xf>
    <xf numFmtId="0" fontId="17" fillId="18" borderId="3" xfId="0" applyFont="1" applyFill="1" applyBorder="1" applyAlignment="1">
      <alignment horizontal="center" vertical="center"/>
    </xf>
    <xf numFmtId="1" fontId="17" fillId="0" borderId="0" xfId="0" applyNumberFormat="1" applyFont="1"/>
    <xf numFmtId="49" fontId="17" fillId="0" borderId="0" xfId="0" applyNumberFormat="1" applyFont="1"/>
    <xf numFmtId="2" fontId="22" fillId="23" borderId="0" xfId="0" applyNumberFormat="1" applyFont="1" applyFill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6" fillId="19" borderId="3" xfId="0" applyFont="1" applyFill="1" applyBorder="1" applyAlignment="1">
      <alignment horizontal="center" vertical="center"/>
    </xf>
    <xf numFmtId="2" fontId="16" fillId="23" borderId="3" xfId="0" applyNumberFormat="1" applyFont="1" applyFill="1" applyBorder="1" applyAlignment="1" applyProtection="1">
      <alignment horizontal="center" vertical="center"/>
      <protection locked="0" hidden="1"/>
    </xf>
    <xf numFmtId="2" fontId="16" fillId="23" borderId="3" xfId="0" applyNumberFormat="1" applyFont="1" applyFill="1" applyBorder="1" applyAlignment="1">
      <alignment horizontal="center" vertical="center"/>
    </xf>
    <xf numFmtId="49" fontId="23" fillId="19" borderId="3" xfId="0" applyNumberFormat="1" applyFont="1" applyFill="1" applyBorder="1" applyAlignment="1" applyProtection="1">
      <alignment horizontal="center" vertical="center"/>
      <protection hidden="1"/>
    </xf>
    <xf numFmtId="2" fontId="16" fillId="23" borderId="3" xfId="0" applyNumberFormat="1" applyFont="1" applyFill="1" applyBorder="1" applyAlignment="1" applyProtection="1">
      <alignment horizontal="center" vertical="center"/>
      <protection hidden="1"/>
    </xf>
    <xf numFmtId="49" fontId="16" fillId="19" borderId="3" xfId="0" applyNumberFormat="1" applyFont="1" applyFill="1" applyBorder="1" applyAlignment="1" applyProtection="1">
      <alignment horizontal="center" vertical="center"/>
      <protection hidden="1"/>
    </xf>
    <xf numFmtId="0" fontId="16" fillId="23" borderId="3" xfId="0" applyNumberFormat="1" applyFont="1" applyFill="1" applyBorder="1" applyAlignment="1" applyProtection="1">
      <alignment horizontal="center" vertical="center"/>
      <protection locked="0" hidden="1"/>
    </xf>
    <xf numFmtId="0" fontId="21" fillId="24" borderId="11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18" borderId="5" xfId="0" applyFont="1" applyFill="1" applyBorder="1" applyAlignment="1">
      <alignment horizontal="center" vertical="center"/>
    </xf>
    <xf numFmtId="0" fontId="17" fillId="18" borderId="6" xfId="0" applyFont="1" applyFill="1" applyBorder="1" applyAlignment="1">
      <alignment horizontal="center" vertical="center"/>
    </xf>
    <xf numFmtId="0" fontId="17" fillId="18" borderId="9" xfId="0" applyFont="1" applyFill="1" applyBorder="1" applyAlignment="1">
      <alignment horizontal="center" vertical="center"/>
    </xf>
    <xf numFmtId="0" fontId="17" fillId="18" borderId="10" xfId="0" applyFont="1" applyFill="1" applyBorder="1" applyAlignment="1">
      <alignment horizontal="center" vertical="center"/>
    </xf>
    <xf numFmtId="0" fontId="17" fillId="18" borderId="7" xfId="0" applyFont="1" applyFill="1" applyBorder="1" applyAlignment="1">
      <alignment horizontal="center" vertical="center"/>
    </xf>
    <xf numFmtId="0" fontId="17" fillId="18" borderId="8" xfId="0" applyFont="1" applyFill="1" applyBorder="1" applyAlignment="1">
      <alignment horizontal="center" vertical="center"/>
    </xf>
    <xf numFmtId="0" fontId="21" fillId="18" borderId="5" xfId="0" applyFont="1" applyFill="1" applyBorder="1" applyAlignment="1">
      <alignment horizontal="center" vertical="center"/>
    </xf>
    <xf numFmtId="0" fontId="21" fillId="18" borderId="6" xfId="0" applyFont="1" applyFill="1" applyBorder="1" applyAlignment="1">
      <alignment horizontal="center" vertical="center"/>
    </xf>
    <xf numFmtId="0" fontId="22" fillId="18" borderId="5" xfId="0" applyFont="1" applyFill="1" applyBorder="1" applyAlignment="1">
      <alignment horizontal="center" vertical="center"/>
    </xf>
    <xf numFmtId="0" fontId="22" fillId="18" borderId="6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</cellXfs>
  <cellStyles count="30">
    <cellStyle name="Accent" xfId="1"/>
    <cellStyle name="Accent 1" xfId="2"/>
    <cellStyle name="Accent 2" xfId="3"/>
    <cellStyle name="Accent 3" xfId="4"/>
    <cellStyle name="Bad" xfId="5"/>
    <cellStyle name="Bez názvu1" xfId="6"/>
    <cellStyle name="Bez názvu2" xfId="7"/>
    <cellStyle name="Bez názvu3" xfId="8"/>
    <cellStyle name="Bez názvu4" xfId="9"/>
    <cellStyle name="Bez názvu5" xfId="10"/>
    <cellStyle name="Bez názvu6" xfId="11"/>
    <cellStyle name="Bez názvu7" xfId="12"/>
    <cellStyle name="Bez názvu8" xfId="13"/>
    <cellStyle name="Bez názvu9" xfId="14"/>
    <cellStyle name="Error" xfId="15"/>
    <cellStyle name="Footnote" xfId="16"/>
    <cellStyle name="Good" xfId="17"/>
    <cellStyle name="Heading" xfId="18"/>
    <cellStyle name="Heading (user)" xfId="19"/>
    <cellStyle name="Heading 1" xfId="20"/>
    <cellStyle name="Heading 2" xfId="21"/>
    <cellStyle name="Heading1" xfId="22"/>
    <cellStyle name="Neutral" xfId="23"/>
    <cellStyle name="Normálna" xfId="0" builtinId="0" customBuiltin="1"/>
    <cellStyle name="Note" xfId="24"/>
    <cellStyle name="Result" xfId="25"/>
    <cellStyle name="Result2" xfId="26"/>
    <cellStyle name="Status" xfId="27"/>
    <cellStyle name="Text" xfId="28"/>
    <cellStyle name="Warning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X59"/>
  <sheetViews>
    <sheetView tabSelected="1" workbookViewId="0">
      <selection activeCell="P5" sqref="P5:P6"/>
    </sheetView>
  </sheetViews>
  <sheetFormatPr defaultRowHeight="14.25"/>
  <cols>
    <col min="5" max="6" width="13.875" customWidth="1"/>
    <col min="7" max="7" width="11.25" customWidth="1"/>
    <col min="9" max="9" width="11.75" customWidth="1"/>
    <col min="16" max="16" width="19" bestFit="1" customWidth="1"/>
    <col min="20" max="20" width="14.625" bestFit="1" customWidth="1"/>
    <col min="21" max="21" width="10.375" bestFit="1" customWidth="1"/>
    <col min="22" max="22" width="11.875" customWidth="1"/>
    <col min="23" max="23" width="11.375" customWidth="1"/>
    <col min="24" max="24" width="8.25" customWidth="1"/>
  </cols>
  <sheetData>
    <row r="1" spans="1:24">
      <c r="A1" s="1"/>
      <c r="B1" s="1"/>
      <c r="C1" s="1"/>
      <c r="D1" s="1"/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O1" s="12"/>
      <c r="P1" s="12"/>
      <c r="Q1" s="12"/>
      <c r="R1" s="12"/>
      <c r="S1" s="12"/>
      <c r="T1" s="12"/>
    </row>
    <row r="2" spans="1:24" ht="15">
      <c r="E2" s="10" t="e">
        <f>VLOOKUP($P$3,$C$19:$D$27,2,0)</f>
        <v>#N/A</v>
      </c>
      <c r="F2" s="45" t="s">
        <v>3</v>
      </c>
      <c r="G2">
        <v>0</v>
      </c>
      <c r="H2" s="4">
        <v>160</v>
      </c>
      <c r="I2" s="4">
        <v>130</v>
      </c>
      <c r="J2" s="4">
        <v>115</v>
      </c>
      <c r="K2" s="3">
        <v>95</v>
      </c>
      <c r="L2" s="3">
        <v>90</v>
      </c>
      <c r="M2">
        <v>0</v>
      </c>
      <c r="N2" s="14"/>
      <c r="O2" s="30" t="e">
        <f>SUM(Q3:Q28)+O3</f>
        <v>#N/A</v>
      </c>
      <c r="P2" s="31" t="s">
        <v>1</v>
      </c>
      <c r="Q2" s="32" t="s">
        <v>0</v>
      </c>
      <c r="R2" s="32" t="s">
        <v>8</v>
      </c>
      <c r="T2" s="5"/>
    </row>
    <row r="3" spans="1:24" ht="18" customHeight="1">
      <c r="B3">
        <v>160</v>
      </c>
      <c r="C3">
        <v>5</v>
      </c>
      <c r="D3">
        <v>180</v>
      </c>
      <c r="E3" s="10">
        <f>VLOOKUP($P$5,$C$19:$D$27,2,0)</f>
        <v>9</v>
      </c>
      <c r="F3" s="45"/>
      <c r="G3">
        <v>0</v>
      </c>
      <c r="H3" s="4">
        <v>155</v>
      </c>
      <c r="I3" s="4">
        <v>125</v>
      </c>
      <c r="J3" s="4">
        <v>110</v>
      </c>
      <c r="K3" s="3">
        <v>91</v>
      </c>
      <c r="L3" s="3">
        <v>91</v>
      </c>
      <c r="M3">
        <v>0</v>
      </c>
      <c r="N3" s="46" t="s">
        <v>3</v>
      </c>
      <c r="O3" s="52">
        <v>2</v>
      </c>
      <c r="P3" s="46">
        <v>155</v>
      </c>
      <c r="Q3" s="56" t="e">
        <f>VLOOKUP(P3,$B$33:$C$41,2,0)</f>
        <v>#N/A</v>
      </c>
      <c r="R3" s="54" t="e">
        <f>INDEX(G2:L10,E2,O3)</f>
        <v>#N/A</v>
      </c>
      <c r="T3">
        <f ca="1">SUM(OFFSET($F$1,MATCH(N3,$F$2:$F$46,0),MATCH(O3,$G$1:$L$1,0),9))</f>
        <v>1260</v>
      </c>
    </row>
    <row r="4" spans="1:24" ht="18" customHeight="1">
      <c r="A4" t="s">
        <v>3</v>
      </c>
      <c r="B4">
        <v>160</v>
      </c>
      <c r="C4">
        <v>2</v>
      </c>
      <c r="D4">
        <v>135</v>
      </c>
      <c r="E4" s="10">
        <f>VLOOKUP($P$7,$C$19:$D$27,2,0)</f>
        <v>9</v>
      </c>
      <c r="F4" s="45"/>
      <c r="G4">
        <v>0</v>
      </c>
      <c r="H4" s="4">
        <v>150</v>
      </c>
      <c r="I4" s="4">
        <v>120</v>
      </c>
      <c r="J4" s="4">
        <v>100</v>
      </c>
      <c r="K4" s="3">
        <v>90</v>
      </c>
      <c r="L4" s="3">
        <v>85</v>
      </c>
      <c r="M4">
        <v>0</v>
      </c>
      <c r="N4" s="47"/>
      <c r="O4" s="53"/>
      <c r="P4" s="47"/>
      <c r="Q4" s="56"/>
      <c r="R4" s="55"/>
    </row>
    <row r="5" spans="1:24" ht="18" customHeight="1">
      <c r="B5">
        <v>160</v>
      </c>
      <c r="C5">
        <v>2</v>
      </c>
      <c r="D5" s="2">
        <v>120</v>
      </c>
      <c r="E5" s="10"/>
      <c r="F5" s="45"/>
      <c r="G5">
        <v>0</v>
      </c>
      <c r="H5" s="4">
        <v>145</v>
      </c>
      <c r="I5" s="4">
        <v>115</v>
      </c>
      <c r="J5" s="4">
        <v>95</v>
      </c>
      <c r="K5" s="3">
        <v>85</v>
      </c>
      <c r="L5" s="3">
        <v>80</v>
      </c>
      <c r="M5">
        <v>0</v>
      </c>
      <c r="N5" s="46" t="s">
        <v>3</v>
      </c>
      <c r="O5" s="52">
        <v>5</v>
      </c>
      <c r="P5" s="46">
        <v>0</v>
      </c>
      <c r="Q5" s="56">
        <f t="shared" ref="Q5" si="0">VLOOKUP(P5,$B$33:$C$41,2,0)</f>
        <v>0</v>
      </c>
      <c r="R5" s="54">
        <f>INDEX(G2:L10,E3,O5)</f>
        <v>60</v>
      </c>
    </row>
    <row r="6" spans="1:24" ht="18" customHeight="1">
      <c r="B6">
        <v>160</v>
      </c>
      <c r="C6">
        <v>2</v>
      </c>
      <c r="D6" s="2">
        <v>105</v>
      </c>
      <c r="E6" s="10"/>
      <c r="F6" s="45"/>
      <c r="G6">
        <v>0</v>
      </c>
      <c r="H6" s="4">
        <v>140</v>
      </c>
      <c r="I6" s="4">
        <v>110</v>
      </c>
      <c r="J6" s="4">
        <v>90</v>
      </c>
      <c r="K6" s="3">
        <v>85</v>
      </c>
      <c r="L6" s="3">
        <v>75</v>
      </c>
      <c r="M6">
        <v>0</v>
      </c>
      <c r="N6" s="47"/>
      <c r="O6" s="53"/>
      <c r="P6" s="47"/>
      <c r="Q6" s="56"/>
      <c r="R6" s="55"/>
      <c r="T6" s="40" t="s">
        <v>3</v>
      </c>
      <c r="U6" s="40">
        <v>1</v>
      </c>
      <c r="V6" s="40">
        <v>0</v>
      </c>
      <c r="W6" s="40" t="s">
        <v>20</v>
      </c>
      <c r="X6" s="41"/>
    </row>
    <row r="7" spans="1:24" ht="20.25" customHeight="1">
      <c r="B7">
        <v>160</v>
      </c>
      <c r="C7">
        <v>2</v>
      </c>
      <c r="D7" s="2">
        <v>90</v>
      </c>
      <c r="E7" s="10"/>
      <c r="F7" s="45"/>
      <c r="G7">
        <v>0</v>
      </c>
      <c r="H7" s="4">
        <v>135</v>
      </c>
      <c r="I7" s="4">
        <v>105</v>
      </c>
      <c r="J7" s="4">
        <v>85</v>
      </c>
      <c r="K7" s="3">
        <v>80</v>
      </c>
      <c r="L7" s="3">
        <v>65</v>
      </c>
      <c r="M7">
        <v>0</v>
      </c>
      <c r="N7" s="46" t="s">
        <v>3</v>
      </c>
      <c r="O7" s="52">
        <v>1</v>
      </c>
      <c r="P7" s="46">
        <v>0</v>
      </c>
      <c r="Q7" s="56">
        <f t="shared" ref="Q7" si="1">VLOOKUP(P7,$B$33:$C$41,2,0)</f>
        <v>0</v>
      </c>
      <c r="R7" s="54">
        <f>INDEX(G2:L10,E4,O7)</f>
        <v>0</v>
      </c>
      <c r="T7" s="40"/>
      <c r="U7" s="40"/>
      <c r="V7" s="40"/>
      <c r="W7" s="40"/>
      <c r="X7" s="41"/>
    </row>
    <row r="8" spans="1:24" ht="18.75" customHeight="1">
      <c r="B8">
        <v>160</v>
      </c>
      <c r="C8">
        <v>2</v>
      </c>
      <c r="D8" s="9">
        <v>75</v>
      </c>
      <c r="E8" s="10"/>
      <c r="F8" s="45"/>
      <c r="G8">
        <v>0</v>
      </c>
      <c r="H8" s="4">
        <v>130</v>
      </c>
      <c r="I8" s="4">
        <v>100</v>
      </c>
      <c r="J8" s="4">
        <v>80</v>
      </c>
      <c r="K8" s="3">
        <v>75</v>
      </c>
      <c r="L8" s="3">
        <v>60</v>
      </c>
      <c r="M8">
        <v>0</v>
      </c>
      <c r="N8" s="47"/>
      <c r="O8" s="53"/>
      <c r="P8" s="47"/>
      <c r="Q8" s="56"/>
      <c r="R8" s="55"/>
    </row>
    <row r="9" spans="1:24">
      <c r="B9">
        <v>160</v>
      </c>
      <c r="C9">
        <v>2</v>
      </c>
      <c r="D9" s="2">
        <v>60</v>
      </c>
      <c r="E9" s="10"/>
      <c r="F9" s="45"/>
      <c r="G9">
        <v>0</v>
      </c>
      <c r="H9" s="4">
        <v>125</v>
      </c>
      <c r="I9" s="4">
        <v>95</v>
      </c>
      <c r="J9" s="4">
        <v>75</v>
      </c>
      <c r="K9" s="3">
        <v>70</v>
      </c>
      <c r="L9" s="3">
        <v>50</v>
      </c>
      <c r="M9">
        <v>0</v>
      </c>
      <c r="N9" s="46" t="s">
        <v>4</v>
      </c>
      <c r="O9" s="52">
        <v>1</v>
      </c>
      <c r="P9" s="48">
        <v>0</v>
      </c>
      <c r="Q9" s="56">
        <f t="shared" ref="Q9" si="2">VLOOKUP(P9,$B$33:$C$41,2,0)</f>
        <v>0</v>
      </c>
      <c r="R9" s="54">
        <f>INDEX(G11:L19,E11,O9)</f>
        <v>0</v>
      </c>
    </row>
    <row r="10" spans="1:24" ht="18.75" customHeight="1">
      <c r="B10">
        <v>160</v>
      </c>
      <c r="C10">
        <v>2</v>
      </c>
      <c r="D10" s="2">
        <v>45</v>
      </c>
      <c r="E10" s="10"/>
      <c r="F10" s="45"/>
      <c r="G10">
        <v>0</v>
      </c>
      <c r="H10" s="4">
        <v>120</v>
      </c>
      <c r="I10" s="4">
        <v>80</v>
      </c>
      <c r="J10" s="4">
        <v>70</v>
      </c>
      <c r="K10" s="3">
        <v>60</v>
      </c>
      <c r="L10" s="3">
        <v>45</v>
      </c>
      <c r="M10">
        <v>0</v>
      </c>
      <c r="N10" s="47"/>
      <c r="O10" s="53"/>
      <c r="P10" s="49"/>
      <c r="Q10" s="56"/>
      <c r="R10" s="55"/>
    </row>
    <row r="11" spans="1:24" ht="18" customHeight="1">
      <c r="B11">
        <v>160</v>
      </c>
      <c r="C11">
        <v>2</v>
      </c>
      <c r="D11" s="2">
        <v>0</v>
      </c>
      <c r="E11" s="10">
        <f>VLOOKUP($P$9,$C$19:$D$27,2,0)</f>
        <v>9</v>
      </c>
      <c r="F11" s="45" t="s">
        <v>4</v>
      </c>
      <c r="G11">
        <v>0</v>
      </c>
      <c r="H11" s="8">
        <v>135</v>
      </c>
      <c r="I11" s="8">
        <v>115</v>
      </c>
      <c r="J11" s="8">
        <v>110</v>
      </c>
      <c r="K11" s="8">
        <v>105</v>
      </c>
      <c r="L11" s="8">
        <v>91</v>
      </c>
      <c r="M11">
        <v>0</v>
      </c>
      <c r="N11" s="46" t="s">
        <v>4</v>
      </c>
      <c r="O11" s="52">
        <v>1</v>
      </c>
      <c r="P11" s="48">
        <v>0</v>
      </c>
      <c r="Q11" s="56">
        <f t="shared" ref="Q11" si="3">VLOOKUP(P11,$B$33:$C$41,2,0)</f>
        <v>0</v>
      </c>
      <c r="R11" s="54">
        <f>INDEX(G11:L19,E12,O11)</f>
        <v>0</v>
      </c>
    </row>
    <row r="12" spans="1:24" ht="18" customHeight="1">
      <c r="B12">
        <v>160</v>
      </c>
      <c r="E12" s="10">
        <f>VLOOKUP($P$11,$C$19:$D$27,2,0)</f>
        <v>9</v>
      </c>
      <c r="F12" s="45"/>
      <c r="G12">
        <v>0</v>
      </c>
      <c r="H12" s="8">
        <v>125</v>
      </c>
      <c r="I12" s="8">
        <v>105</v>
      </c>
      <c r="J12" s="8">
        <v>100</v>
      </c>
      <c r="K12" s="8">
        <v>95</v>
      </c>
      <c r="L12" s="8">
        <v>90</v>
      </c>
      <c r="M12">
        <v>0</v>
      </c>
      <c r="N12" s="47"/>
      <c r="O12" s="53"/>
      <c r="P12" s="49"/>
      <c r="Q12" s="56"/>
      <c r="R12" s="55"/>
    </row>
    <row r="13" spans="1:24" ht="18" customHeight="1">
      <c r="E13" s="10">
        <f>VLOOKUP($P$13,$C$19:$D$27,2,0)</f>
        <v>9</v>
      </c>
      <c r="F13" s="45"/>
      <c r="G13">
        <v>0</v>
      </c>
      <c r="H13" s="8">
        <v>120</v>
      </c>
      <c r="I13" s="8">
        <v>95</v>
      </c>
      <c r="J13" s="8">
        <v>90</v>
      </c>
      <c r="K13" s="8">
        <v>85</v>
      </c>
      <c r="L13" s="8">
        <v>80</v>
      </c>
      <c r="M13">
        <v>0</v>
      </c>
      <c r="N13" s="46" t="s">
        <v>4</v>
      </c>
      <c r="O13" s="52">
        <v>2</v>
      </c>
      <c r="P13" s="48">
        <v>0</v>
      </c>
      <c r="Q13" s="56">
        <f t="shared" ref="Q13" si="4">VLOOKUP(P13,$B$33:$C$41,2,0)</f>
        <v>0</v>
      </c>
      <c r="R13" s="54">
        <f>INDEX(G11:L19,E13,O13)</f>
        <v>60</v>
      </c>
    </row>
    <row r="14" spans="1:24" ht="18" customHeight="1">
      <c r="A14" s="13" t="s">
        <v>15</v>
      </c>
      <c r="B14" t="s">
        <v>3</v>
      </c>
      <c r="F14" s="45"/>
      <c r="G14">
        <v>0</v>
      </c>
      <c r="H14" s="8">
        <v>115</v>
      </c>
      <c r="I14" s="8">
        <v>90</v>
      </c>
      <c r="J14" s="8">
        <v>85</v>
      </c>
      <c r="K14" s="8">
        <v>80</v>
      </c>
      <c r="L14" s="8">
        <v>75</v>
      </c>
      <c r="M14">
        <v>0</v>
      </c>
      <c r="N14" s="47"/>
      <c r="O14" s="53"/>
      <c r="P14" s="49"/>
      <c r="Q14" s="56"/>
      <c r="R14" s="55"/>
    </row>
    <row r="15" spans="1:24" ht="18" customHeight="1">
      <c r="A15" s="13" t="s">
        <v>16</v>
      </c>
      <c r="B15" t="s">
        <v>4</v>
      </c>
      <c r="F15" s="45"/>
      <c r="G15">
        <v>0</v>
      </c>
      <c r="H15" s="8">
        <v>90</v>
      </c>
      <c r="I15" s="8">
        <v>80</v>
      </c>
      <c r="J15" s="8">
        <v>75</v>
      </c>
      <c r="K15" s="8">
        <v>70</v>
      </c>
      <c r="L15" s="8">
        <v>65</v>
      </c>
      <c r="M15">
        <v>0</v>
      </c>
      <c r="N15" s="50" t="s">
        <v>5</v>
      </c>
      <c r="O15" s="52">
        <v>6</v>
      </c>
      <c r="P15" s="48">
        <v>0</v>
      </c>
      <c r="Q15" s="56">
        <f t="shared" ref="Q15" si="5">VLOOKUP(P15,$B$33:$C$41,2,0)</f>
        <v>0</v>
      </c>
      <c r="R15" s="54">
        <f>INDEX(G20:L28,E20,O15)</f>
        <v>35</v>
      </c>
    </row>
    <row r="16" spans="1:24" ht="18" customHeight="1">
      <c r="A16" s="13" t="s">
        <v>17</v>
      </c>
      <c r="B16" t="s">
        <v>5</v>
      </c>
      <c r="F16" s="45"/>
      <c r="G16">
        <v>0</v>
      </c>
      <c r="H16" s="8">
        <v>90</v>
      </c>
      <c r="I16" s="8">
        <v>75</v>
      </c>
      <c r="J16" s="8">
        <v>70</v>
      </c>
      <c r="K16" s="8">
        <v>65</v>
      </c>
      <c r="L16" s="8">
        <v>60</v>
      </c>
      <c r="M16">
        <v>0</v>
      </c>
      <c r="N16" s="51"/>
      <c r="O16" s="53"/>
      <c r="P16" s="49"/>
      <c r="Q16" s="56"/>
      <c r="R16" s="55"/>
    </row>
    <row r="17" spans="1:24" ht="18" customHeight="1">
      <c r="A17" s="13" t="s">
        <v>18</v>
      </c>
      <c r="B17" t="s">
        <v>6</v>
      </c>
      <c r="F17" s="45"/>
      <c r="G17">
        <v>0</v>
      </c>
      <c r="H17" s="8">
        <v>70</v>
      </c>
      <c r="I17" s="8">
        <v>65</v>
      </c>
      <c r="J17" s="8">
        <v>60</v>
      </c>
      <c r="K17" s="8">
        <v>55</v>
      </c>
      <c r="L17" s="8">
        <v>50</v>
      </c>
      <c r="M17">
        <v>0</v>
      </c>
      <c r="N17" s="50" t="s">
        <v>5</v>
      </c>
      <c r="O17" s="52">
        <v>3</v>
      </c>
      <c r="P17" s="48">
        <v>0</v>
      </c>
      <c r="Q17" s="56">
        <f t="shared" ref="Q17" si="6">VLOOKUP(P17,$B$33:$C$41,2,0)</f>
        <v>0</v>
      </c>
      <c r="R17" s="54">
        <f>INDEX(G20:L28,E21,O17)</f>
        <v>50</v>
      </c>
      <c r="T17" s="14"/>
      <c r="U17" s="14"/>
      <c r="V17" s="14"/>
      <c r="W17" s="14"/>
      <c r="X17" s="14"/>
    </row>
    <row r="18" spans="1:24" ht="18" customHeight="1">
      <c r="A18" s="13" t="s">
        <v>19</v>
      </c>
      <c r="B18" t="s">
        <v>7</v>
      </c>
      <c r="C18">
        <v>200</v>
      </c>
      <c r="D18" s="10">
        <v>0</v>
      </c>
      <c r="F18" s="45"/>
      <c r="G18">
        <v>0</v>
      </c>
      <c r="H18" s="8">
        <v>65</v>
      </c>
      <c r="I18" s="8">
        <v>60</v>
      </c>
      <c r="J18" s="8">
        <v>55</v>
      </c>
      <c r="K18" s="8">
        <v>50</v>
      </c>
      <c r="L18" s="8">
        <v>45</v>
      </c>
      <c r="M18">
        <v>0</v>
      </c>
      <c r="N18" s="51"/>
      <c r="O18" s="53"/>
      <c r="P18" s="49"/>
      <c r="Q18" s="56"/>
      <c r="R18" s="55"/>
      <c r="T18" s="15"/>
      <c r="U18" s="14"/>
      <c r="V18" s="14"/>
      <c r="W18" s="14"/>
      <c r="X18" s="14"/>
    </row>
    <row r="19" spans="1:24" ht="18" customHeight="1">
      <c r="A19">
        <v>1</v>
      </c>
      <c r="B19">
        <v>1</v>
      </c>
      <c r="C19">
        <v>180</v>
      </c>
      <c r="D19">
        <v>1</v>
      </c>
      <c r="F19" s="45"/>
      <c r="G19">
        <v>0</v>
      </c>
      <c r="H19" s="8">
        <v>60</v>
      </c>
      <c r="I19" s="8">
        <v>55</v>
      </c>
      <c r="J19" s="8">
        <v>50</v>
      </c>
      <c r="K19" s="8">
        <v>45</v>
      </c>
      <c r="L19" s="8">
        <v>40</v>
      </c>
      <c r="M19">
        <v>0</v>
      </c>
      <c r="N19" s="50" t="s">
        <v>5</v>
      </c>
      <c r="O19" s="52">
        <v>1</v>
      </c>
      <c r="P19" s="48">
        <v>0</v>
      </c>
      <c r="Q19" s="56">
        <f t="shared" ref="Q19" si="7">VLOOKUP(P19,$B$33:$C$41,2,0)</f>
        <v>0</v>
      </c>
      <c r="R19" s="54">
        <f>INDEX(G20:L28,E22,O19)</f>
        <v>0</v>
      </c>
      <c r="T19" s="16" t="s">
        <v>14</v>
      </c>
      <c r="U19" s="17">
        <v>10</v>
      </c>
      <c r="V19" s="18">
        <f>$U$19</f>
        <v>10</v>
      </c>
      <c r="W19" s="17">
        <v>10</v>
      </c>
      <c r="X19" s="16" t="s">
        <v>13</v>
      </c>
    </row>
    <row r="20" spans="1:24" ht="18" customHeight="1">
      <c r="A20" s="2">
        <v>2</v>
      </c>
      <c r="B20">
        <v>0.75</v>
      </c>
      <c r="C20">
        <v>135</v>
      </c>
      <c r="D20">
        <v>2</v>
      </c>
      <c r="E20" s="10">
        <f>VLOOKUP($P$15,$C$19:$D$27,2,0)</f>
        <v>9</v>
      </c>
      <c r="F20" s="43" t="s">
        <v>5</v>
      </c>
      <c r="G20">
        <v>0</v>
      </c>
      <c r="H20" s="6">
        <v>110</v>
      </c>
      <c r="I20" s="6">
        <v>105</v>
      </c>
      <c r="J20" s="6">
        <v>100</v>
      </c>
      <c r="K20" s="6">
        <v>95</v>
      </c>
      <c r="L20" s="6">
        <v>90</v>
      </c>
      <c r="M20">
        <v>0</v>
      </c>
      <c r="N20" s="51"/>
      <c r="O20" s="53"/>
      <c r="P20" s="49"/>
      <c r="Q20" s="56"/>
      <c r="R20" s="55"/>
      <c r="T20" s="19" t="s">
        <v>12</v>
      </c>
      <c r="U20" s="17">
        <v>10</v>
      </c>
      <c r="V20" s="18">
        <f>$U$20</f>
        <v>10</v>
      </c>
      <c r="W20" s="18">
        <f>$U$20</f>
        <v>10</v>
      </c>
      <c r="X20" s="14"/>
    </row>
    <row r="21" spans="1:24" ht="18" customHeight="1">
      <c r="A21" s="2">
        <v>3</v>
      </c>
      <c r="B21">
        <v>0.5</v>
      </c>
      <c r="C21" s="2">
        <v>120</v>
      </c>
      <c r="D21">
        <v>3</v>
      </c>
      <c r="E21" s="10">
        <f>VLOOKUP($P$17,$C$19:$D$27,2,0)</f>
        <v>9</v>
      </c>
      <c r="F21" s="43"/>
      <c r="G21">
        <v>0</v>
      </c>
      <c r="H21" s="6">
        <v>100</v>
      </c>
      <c r="I21" s="6">
        <v>95</v>
      </c>
      <c r="J21" s="6">
        <v>90</v>
      </c>
      <c r="K21" s="6">
        <v>85</v>
      </c>
      <c r="L21" s="6">
        <v>80</v>
      </c>
      <c r="M21">
        <v>0</v>
      </c>
      <c r="N21" s="50" t="s">
        <v>6</v>
      </c>
      <c r="O21" s="52">
        <v>1</v>
      </c>
      <c r="P21" s="46">
        <v>0</v>
      </c>
      <c r="Q21" s="56">
        <f t="shared" ref="Q21" si="8">VLOOKUP(P21,$B$33:$C$41,2,0)</f>
        <v>0</v>
      </c>
      <c r="R21" s="54">
        <f>INDEX(G29:L37,E29,O21)</f>
        <v>0</v>
      </c>
      <c r="T21" s="19" t="s">
        <v>10</v>
      </c>
      <c r="U21" s="14"/>
      <c r="V21" s="20">
        <v>0</v>
      </c>
      <c r="W21" s="21"/>
      <c r="X21" s="14"/>
    </row>
    <row r="22" spans="1:24" ht="18" customHeight="1">
      <c r="A22" s="2">
        <v>4</v>
      </c>
      <c r="B22">
        <v>0.25</v>
      </c>
      <c r="C22" s="2">
        <v>105</v>
      </c>
      <c r="D22">
        <v>4</v>
      </c>
      <c r="E22" s="10">
        <f>VLOOKUP($P$19,$C$19:$D$27,2,0)</f>
        <v>9</v>
      </c>
      <c r="F22" s="43"/>
      <c r="G22">
        <v>0</v>
      </c>
      <c r="H22" s="6">
        <v>95</v>
      </c>
      <c r="I22" s="6">
        <v>90</v>
      </c>
      <c r="J22" s="6">
        <v>85</v>
      </c>
      <c r="K22" s="6">
        <v>80</v>
      </c>
      <c r="L22" s="6">
        <v>75</v>
      </c>
      <c r="M22">
        <v>0</v>
      </c>
      <c r="N22" s="51"/>
      <c r="O22" s="53"/>
      <c r="P22" s="47"/>
      <c r="Q22" s="56"/>
      <c r="R22" s="55"/>
      <c r="T22" s="22"/>
      <c r="U22" s="23" t="s">
        <v>5</v>
      </c>
      <c r="V22" s="24" t="s">
        <v>9</v>
      </c>
      <c r="W22" s="25" t="s">
        <v>2</v>
      </c>
      <c r="X22" s="14"/>
    </row>
    <row r="23" spans="1:24" ht="18" customHeight="1">
      <c r="A23" s="2">
        <v>5</v>
      </c>
      <c r="B23">
        <v>0</v>
      </c>
      <c r="C23" s="2">
        <v>90</v>
      </c>
      <c r="D23">
        <v>5</v>
      </c>
      <c r="F23" s="43"/>
      <c r="G23">
        <v>0</v>
      </c>
      <c r="H23" s="6">
        <v>85</v>
      </c>
      <c r="I23" s="6">
        <v>80</v>
      </c>
      <c r="J23" s="6">
        <v>75</v>
      </c>
      <c r="K23" s="6">
        <v>70</v>
      </c>
      <c r="L23" s="6">
        <v>65</v>
      </c>
      <c r="M23">
        <v>0</v>
      </c>
      <c r="N23" s="50" t="s">
        <v>7</v>
      </c>
      <c r="O23" s="52">
        <v>1</v>
      </c>
      <c r="P23" s="46">
        <v>0</v>
      </c>
      <c r="Q23" s="56">
        <f t="shared" ref="Q23" si="9">VLOOKUP(P23,$B$33:$C$41,2,0)</f>
        <v>0</v>
      </c>
      <c r="R23" s="54">
        <f>INDEX(G38:L46,E38,O23)</f>
        <v>0</v>
      </c>
      <c r="T23" s="33" t="s">
        <v>12</v>
      </c>
      <c r="U23" s="34">
        <f>U20+V21</f>
        <v>10</v>
      </c>
      <c r="V23" s="34">
        <f>V20-V21</f>
        <v>10</v>
      </c>
      <c r="W23" s="35">
        <f>U20</f>
        <v>10</v>
      </c>
      <c r="X23" s="33" t="s">
        <v>12</v>
      </c>
    </row>
    <row r="24" spans="1:24" ht="18" customHeight="1">
      <c r="A24" s="2">
        <v>6</v>
      </c>
      <c r="B24">
        <v>-0.25</v>
      </c>
      <c r="C24" s="9">
        <v>75</v>
      </c>
      <c r="D24">
        <v>6</v>
      </c>
      <c r="F24" s="43"/>
      <c r="G24">
        <v>0</v>
      </c>
      <c r="H24" s="6">
        <v>80</v>
      </c>
      <c r="I24" s="6">
        <v>75</v>
      </c>
      <c r="J24" s="6">
        <v>70</v>
      </c>
      <c r="K24" s="6">
        <v>65</v>
      </c>
      <c r="L24" s="6">
        <v>60</v>
      </c>
      <c r="M24">
        <v>0</v>
      </c>
      <c r="N24" s="51"/>
      <c r="O24" s="53"/>
      <c r="P24" s="47"/>
      <c r="Q24" s="56"/>
      <c r="R24" s="55"/>
      <c r="T24" s="36" t="s">
        <v>0</v>
      </c>
      <c r="U24" s="37">
        <f>U19-U23</f>
        <v>0</v>
      </c>
      <c r="V24" s="37">
        <f>V19-V23</f>
        <v>0</v>
      </c>
      <c r="W24" s="37">
        <f>W19-W20</f>
        <v>0</v>
      </c>
      <c r="X24" s="36" t="s">
        <v>0</v>
      </c>
    </row>
    <row r="25" spans="1:24" ht="14.25" customHeight="1">
      <c r="B25">
        <v>-0.5</v>
      </c>
      <c r="C25" s="2">
        <v>60</v>
      </c>
      <c r="D25">
        <v>7</v>
      </c>
      <c r="F25" s="43"/>
      <c r="G25">
        <v>0</v>
      </c>
      <c r="H25" s="6">
        <v>70</v>
      </c>
      <c r="I25" s="6">
        <v>65</v>
      </c>
      <c r="J25" s="6">
        <v>60</v>
      </c>
      <c r="K25" s="6">
        <v>55</v>
      </c>
      <c r="L25" s="6">
        <v>50</v>
      </c>
      <c r="M25">
        <v>0</v>
      </c>
      <c r="N25" s="50" t="s">
        <v>7</v>
      </c>
      <c r="O25" s="52">
        <v>1</v>
      </c>
      <c r="P25" s="46">
        <v>0</v>
      </c>
      <c r="Q25" s="56">
        <f t="shared" ref="Q25" si="10">VLOOKUP(P25,$B$33:$C$41,2,0)</f>
        <v>0</v>
      </c>
      <c r="R25" s="54">
        <f>INDEX(G38:L46,E39,O25)</f>
        <v>0</v>
      </c>
      <c r="T25" s="38" t="s">
        <v>11</v>
      </c>
      <c r="U25" s="39">
        <v>4</v>
      </c>
      <c r="V25" s="39">
        <v>4</v>
      </c>
      <c r="W25" s="39">
        <v>5</v>
      </c>
      <c r="X25" s="38" t="s">
        <v>11</v>
      </c>
    </row>
    <row r="26" spans="1:24" ht="14.25" customHeight="1">
      <c r="B26">
        <v>-0.75</v>
      </c>
      <c r="C26" s="2">
        <v>45</v>
      </c>
      <c r="D26">
        <v>8</v>
      </c>
      <c r="F26" s="43"/>
      <c r="G26">
        <v>0</v>
      </c>
      <c r="H26" s="6">
        <v>65</v>
      </c>
      <c r="I26" s="6">
        <v>60</v>
      </c>
      <c r="J26" s="6">
        <v>55</v>
      </c>
      <c r="K26" s="6">
        <v>50</v>
      </c>
      <c r="L26" s="6">
        <v>45</v>
      </c>
      <c r="M26">
        <v>0</v>
      </c>
      <c r="N26" s="51"/>
      <c r="O26" s="53"/>
      <c r="P26" s="47"/>
      <c r="Q26" s="56"/>
      <c r="R26" s="55"/>
      <c r="T26" s="14"/>
      <c r="U26" s="26" t="s">
        <v>15</v>
      </c>
      <c r="V26" s="27" t="str">
        <f>VLOOKUP(U26,A14:B18,2,0)</f>
        <v>H</v>
      </c>
      <c r="W26" s="28"/>
      <c r="X26" s="14"/>
    </row>
    <row r="27" spans="1:24" ht="14.25" customHeight="1">
      <c r="B27">
        <v>0</v>
      </c>
      <c r="C27" s="2">
        <v>0</v>
      </c>
      <c r="D27">
        <v>9</v>
      </c>
      <c r="F27" s="43"/>
      <c r="G27">
        <v>0</v>
      </c>
      <c r="H27" s="6">
        <v>60</v>
      </c>
      <c r="I27" s="6">
        <v>55</v>
      </c>
      <c r="J27" s="6">
        <v>50</v>
      </c>
      <c r="K27" s="6">
        <v>45</v>
      </c>
      <c r="L27" s="6">
        <v>40</v>
      </c>
      <c r="M27">
        <v>0</v>
      </c>
      <c r="N27" s="50" t="s">
        <v>7</v>
      </c>
      <c r="O27" s="52">
        <v>1</v>
      </c>
      <c r="P27" s="46">
        <v>0</v>
      </c>
      <c r="Q27" s="56">
        <f t="shared" ref="Q27" si="11">VLOOKUP(P27,$B$33:$C$41,2,0)</f>
        <v>0</v>
      </c>
      <c r="R27" s="54">
        <f>INDEX(G38:L46,E40,O27)</f>
        <v>0</v>
      </c>
      <c r="T27" s="14"/>
      <c r="U27" s="26" t="s">
        <v>15</v>
      </c>
      <c r="V27" s="27" t="str">
        <f>VLOOKUP(U27,A14:B18,2,0)</f>
        <v>H</v>
      </c>
      <c r="W27" s="14"/>
      <c r="X27" s="14"/>
    </row>
    <row r="28" spans="1:24" ht="18" customHeight="1">
      <c r="F28" s="43"/>
      <c r="G28">
        <v>0</v>
      </c>
      <c r="H28" s="6">
        <v>55</v>
      </c>
      <c r="I28" s="6">
        <v>50</v>
      </c>
      <c r="J28" s="6">
        <v>45</v>
      </c>
      <c r="K28" s="6">
        <v>40</v>
      </c>
      <c r="L28" s="6">
        <v>35</v>
      </c>
      <c r="M28">
        <v>0</v>
      </c>
      <c r="N28" s="51"/>
      <c r="O28" s="53"/>
      <c r="P28" s="47"/>
      <c r="Q28" s="56"/>
      <c r="R28" s="55"/>
      <c r="T28" s="14"/>
      <c r="U28" s="26" t="s">
        <v>15</v>
      </c>
      <c r="V28" s="27" t="str">
        <f>VLOOKUP(U28,A14:B18,2,0)</f>
        <v>H</v>
      </c>
      <c r="W28" s="14"/>
      <c r="X28" s="14"/>
    </row>
    <row r="29" spans="1:24" ht="18" customHeight="1">
      <c r="E29" s="10">
        <f>VLOOKUP($P$21,$C$19:$D$27,2,0)</f>
        <v>9</v>
      </c>
      <c r="F29" s="44" t="s">
        <v>6</v>
      </c>
      <c r="G29">
        <v>0</v>
      </c>
      <c r="H29" s="7">
        <v>100</v>
      </c>
      <c r="I29" s="7">
        <v>95</v>
      </c>
      <c r="J29" s="7">
        <v>90</v>
      </c>
      <c r="K29" s="7">
        <v>85</v>
      </c>
      <c r="L29" s="7">
        <v>80</v>
      </c>
      <c r="M29">
        <v>0</v>
      </c>
      <c r="T29" s="29"/>
      <c r="U29" s="19" t="s">
        <v>15</v>
      </c>
      <c r="V29" s="27" t="str">
        <f>VLOOKUP(U29,A14:B18,2,0)</f>
        <v>H</v>
      </c>
      <c r="W29" s="14"/>
      <c r="X29" s="14"/>
    </row>
    <row r="30" spans="1:24" ht="15">
      <c r="E30" s="10">
        <f>VLOOKUP($P$21,$C$19:$D$27,2,0)</f>
        <v>9</v>
      </c>
      <c r="F30" s="44"/>
      <c r="G30">
        <v>0</v>
      </c>
      <c r="H30" s="7">
        <v>95</v>
      </c>
      <c r="I30" s="7">
        <v>90</v>
      </c>
      <c r="J30" s="7">
        <v>85</v>
      </c>
      <c r="K30" s="7">
        <v>80</v>
      </c>
      <c r="L30" s="7">
        <v>75</v>
      </c>
      <c r="M30">
        <v>0</v>
      </c>
      <c r="T30" s="29"/>
      <c r="U30" s="19" t="s">
        <v>15</v>
      </c>
      <c r="V30" s="27" t="str">
        <f>VLOOKUP(U30,A14:B18,2,0)</f>
        <v>H</v>
      </c>
      <c r="W30" s="14"/>
      <c r="X30" s="14"/>
    </row>
    <row r="31" spans="1:24" ht="19.5" customHeight="1">
      <c r="E31" s="10">
        <f>VLOOKUP($P$21,$C$19:$D$27,2,0)</f>
        <v>9</v>
      </c>
      <c r="F31" s="44"/>
      <c r="G31">
        <v>0</v>
      </c>
      <c r="H31" s="7">
        <v>85</v>
      </c>
      <c r="I31" s="7">
        <v>80</v>
      </c>
      <c r="J31" s="7">
        <v>75</v>
      </c>
      <c r="K31" s="7">
        <v>70</v>
      </c>
      <c r="L31" s="7">
        <v>65</v>
      </c>
      <c r="M31">
        <v>0</v>
      </c>
      <c r="T31" s="14"/>
      <c r="U31" s="19" t="s">
        <v>15</v>
      </c>
      <c r="V31" s="27" t="str">
        <f>VLOOKUP(U31,A14:B18,2,0)</f>
        <v>H</v>
      </c>
      <c r="W31" s="14"/>
      <c r="X31" s="14"/>
    </row>
    <row r="32" spans="1:24" ht="19.5" customHeight="1">
      <c r="F32" s="44"/>
      <c r="G32">
        <v>0</v>
      </c>
      <c r="H32" s="7">
        <v>80</v>
      </c>
      <c r="I32" s="7">
        <v>75</v>
      </c>
      <c r="J32" s="7">
        <v>70</v>
      </c>
      <c r="K32" s="7">
        <v>65</v>
      </c>
      <c r="L32" s="7">
        <v>60</v>
      </c>
      <c r="M32">
        <v>0</v>
      </c>
    </row>
    <row r="33" spans="1:13" ht="18" customHeight="1">
      <c r="A33">
        <v>15</v>
      </c>
      <c r="B33">
        <v>180</v>
      </c>
      <c r="C33">
        <v>1</v>
      </c>
      <c r="F33" s="44"/>
      <c r="G33">
        <v>0</v>
      </c>
      <c r="H33" s="7">
        <v>70</v>
      </c>
      <c r="I33" s="7">
        <v>65</v>
      </c>
      <c r="J33" s="7">
        <v>60</v>
      </c>
      <c r="K33" s="7">
        <v>55</v>
      </c>
      <c r="L33" s="7">
        <v>50</v>
      </c>
      <c r="M33">
        <v>0</v>
      </c>
    </row>
    <row r="34" spans="1:13" ht="14.25" customHeight="1">
      <c r="A34">
        <v>14.5</v>
      </c>
      <c r="B34">
        <v>135</v>
      </c>
      <c r="C34">
        <v>0.75</v>
      </c>
      <c r="F34" s="44"/>
      <c r="G34">
        <v>0</v>
      </c>
      <c r="H34" s="7">
        <v>65</v>
      </c>
      <c r="I34" s="7">
        <v>60</v>
      </c>
      <c r="J34" s="7">
        <v>55</v>
      </c>
      <c r="K34" s="7">
        <v>50</v>
      </c>
      <c r="L34" s="7">
        <v>45</v>
      </c>
      <c r="M34">
        <v>0</v>
      </c>
    </row>
    <row r="35" spans="1:13" ht="18" customHeight="1">
      <c r="A35">
        <v>14</v>
      </c>
      <c r="B35" s="2">
        <v>120</v>
      </c>
      <c r="C35">
        <v>0.5</v>
      </c>
      <c r="F35" s="44"/>
      <c r="G35">
        <v>0</v>
      </c>
      <c r="H35" s="7">
        <v>60</v>
      </c>
      <c r="I35" s="7">
        <v>55</v>
      </c>
      <c r="J35" s="7">
        <v>50</v>
      </c>
      <c r="K35" s="7">
        <v>45</v>
      </c>
      <c r="L35" s="7">
        <v>40</v>
      </c>
      <c r="M35">
        <v>0</v>
      </c>
    </row>
    <row r="36" spans="1:13" ht="14.25" customHeight="1">
      <c r="A36">
        <v>13.5</v>
      </c>
      <c r="B36" s="2">
        <v>105</v>
      </c>
      <c r="C36">
        <v>0.25</v>
      </c>
      <c r="F36" s="44"/>
      <c r="G36">
        <v>0</v>
      </c>
      <c r="H36" s="7">
        <v>55</v>
      </c>
      <c r="I36" s="7">
        <v>50</v>
      </c>
      <c r="J36" s="7">
        <v>45</v>
      </c>
      <c r="K36" s="7">
        <v>40</v>
      </c>
      <c r="L36" s="7">
        <v>35</v>
      </c>
      <c r="M36">
        <v>0</v>
      </c>
    </row>
    <row r="37" spans="1:13" ht="15" customHeight="1">
      <c r="A37">
        <v>13</v>
      </c>
      <c r="B37" s="2">
        <v>90</v>
      </c>
      <c r="C37">
        <v>0</v>
      </c>
      <c r="F37" s="44"/>
      <c r="G37">
        <v>0</v>
      </c>
      <c r="H37" s="7">
        <v>45</v>
      </c>
      <c r="I37" s="7">
        <v>40</v>
      </c>
      <c r="J37" s="7">
        <v>35</v>
      </c>
      <c r="K37" s="7">
        <v>30</v>
      </c>
      <c r="L37" s="7">
        <v>25</v>
      </c>
      <c r="M37">
        <v>0</v>
      </c>
    </row>
    <row r="38" spans="1:13" ht="14.25" customHeight="1">
      <c r="A38">
        <v>12.5</v>
      </c>
      <c r="B38" s="9">
        <v>75</v>
      </c>
      <c r="C38">
        <v>-0.25</v>
      </c>
      <c r="E38" s="10">
        <f>VLOOKUP($P$23,$C$19:$D$27,2,0)</f>
        <v>9</v>
      </c>
      <c r="F38" s="42" t="s">
        <v>7</v>
      </c>
      <c r="G38">
        <v>0</v>
      </c>
      <c r="H38" s="11">
        <v>90</v>
      </c>
      <c r="I38" s="11">
        <v>85</v>
      </c>
      <c r="J38" s="11">
        <v>80</v>
      </c>
      <c r="K38" s="11">
        <v>75</v>
      </c>
      <c r="L38" s="11">
        <v>70</v>
      </c>
      <c r="M38">
        <v>0</v>
      </c>
    </row>
    <row r="39" spans="1:13" ht="14.25" customHeight="1">
      <c r="A39">
        <v>12</v>
      </c>
      <c r="B39" s="2">
        <v>60</v>
      </c>
      <c r="C39">
        <v>-0.5</v>
      </c>
      <c r="E39" s="10">
        <f>VLOOKUP($P$25,$C$19:$D$27,2,0)</f>
        <v>9</v>
      </c>
      <c r="F39" s="42"/>
      <c r="G39">
        <v>0</v>
      </c>
      <c r="H39" s="11">
        <v>85</v>
      </c>
      <c r="I39" s="11">
        <v>80</v>
      </c>
      <c r="J39" s="11">
        <v>75</v>
      </c>
      <c r="K39" s="11">
        <v>70</v>
      </c>
      <c r="L39" s="11">
        <v>65</v>
      </c>
      <c r="M39">
        <v>0</v>
      </c>
    </row>
    <row r="40" spans="1:13" ht="14.25" customHeight="1">
      <c r="A40">
        <v>11.5</v>
      </c>
      <c r="B40" s="2">
        <v>45</v>
      </c>
      <c r="C40">
        <v>-0.75</v>
      </c>
      <c r="E40" s="10">
        <f>VLOOKUP($P$27,$C$19:$D$27,2,0)</f>
        <v>9</v>
      </c>
      <c r="F40" s="42"/>
      <c r="G40">
        <v>0</v>
      </c>
      <c r="H40" s="11">
        <v>80</v>
      </c>
      <c r="I40" s="11">
        <v>75</v>
      </c>
      <c r="J40" s="11">
        <v>70</v>
      </c>
      <c r="K40" s="11">
        <v>65</v>
      </c>
      <c r="L40" s="11">
        <v>60</v>
      </c>
      <c r="M40">
        <v>0</v>
      </c>
    </row>
    <row r="41" spans="1:13" ht="14.25" customHeight="1">
      <c r="A41">
        <v>11</v>
      </c>
      <c r="B41" s="2">
        <v>0</v>
      </c>
      <c r="C41">
        <v>0</v>
      </c>
      <c r="E41" s="5"/>
      <c r="F41" s="42"/>
      <c r="G41">
        <v>0</v>
      </c>
      <c r="H41" s="11">
        <v>70</v>
      </c>
      <c r="I41" s="11">
        <v>65</v>
      </c>
      <c r="J41" s="11">
        <v>60</v>
      </c>
      <c r="K41" s="11">
        <v>55</v>
      </c>
      <c r="L41" s="11">
        <v>50</v>
      </c>
      <c r="M41">
        <v>0</v>
      </c>
    </row>
    <row r="42" spans="1:13" ht="14.25" customHeight="1">
      <c r="A42">
        <v>10.5</v>
      </c>
      <c r="B42">
        <v>45</v>
      </c>
      <c r="F42" s="42"/>
      <c r="G42">
        <v>0</v>
      </c>
      <c r="H42" s="11">
        <v>65</v>
      </c>
      <c r="I42" s="11">
        <v>60</v>
      </c>
      <c r="J42" s="11">
        <v>55</v>
      </c>
      <c r="K42" s="11">
        <v>50</v>
      </c>
      <c r="L42" s="11">
        <v>45</v>
      </c>
      <c r="M42">
        <v>0</v>
      </c>
    </row>
    <row r="43" spans="1:13" ht="14.25" customHeight="1">
      <c r="A43">
        <v>10</v>
      </c>
      <c r="B43">
        <v>40</v>
      </c>
      <c r="F43" s="42"/>
      <c r="G43">
        <v>0</v>
      </c>
      <c r="H43" s="11">
        <v>60</v>
      </c>
      <c r="I43" s="11">
        <v>55</v>
      </c>
      <c r="J43" s="11">
        <v>50</v>
      </c>
      <c r="K43" s="11">
        <v>45</v>
      </c>
      <c r="L43" s="11">
        <v>40</v>
      </c>
      <c r="M43">
        <v>0</v>
      </c>
    </row>
    <row r="44" spans="1:13" ht="14.25" customHeight="1">
      <c r="A44">
        <v>9.5</v>
      </c>
      <c r="B44">
        <v>35</v>
      </c>
      <c r="F44" s="42"/>
      <c r="G44">
        <v>0</v>
      </c>
      <c r="H44" s="11">
        <v>55</v>
      </c>
      <c r="I44" s="11">
        <v>50</v>
      </c>
      <c r="J44" s="11">
        <v>45</v>
      </c>
      <c r="K44" s="11">
        <v>40</v>
      </c>
      <c r="L44" s="11">
        <v>35</v>
      </c>
      <c r="M44">
        <v>0</v>
      </c>
    </row>
    <row r="45" spans="1:13" ht="14.25" customHeight="1">
      <c r="A45">
        <v>9</v>
      </c>
      <c r="B45">
        <v>30</v>
      </c>
      <c r="F45" s="42"/>
      <c r="G45">
        <v>0</v>
      </c>
      <c r="H45" s="11">
        <v>45</v>
      </c>
      <c r="I45" s="11">
        <v>40</v>
      </c>
      <c r="J45" s="11">
        <v>35</v>
      </c>
      <c r="K45" s="11">
        <v>30</v>
      </c>
      <c r="L45" s="11">
        <v>25</v>
      </c>
      <c r="M45">
        <v>0</v>
      </c>
    </row>
    <row r="46" spans="1:13" ht="14.25" customHeight="1">
      <c r="A46">
        <v>8.5</v>
      </c>
      <c r="G46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>
        <v>0</v>
      </c>
    </row>
    <row r="47" spans="1:13" ht="14.25" customHeight="1">
      <c r="A47">
        <v>8</v>
      </c>
    </row>
    <row r="48" spans="1:13" ht="14.25" customHeight="1">
      <c r="A48">
        <v>7.5</v>
      </c>
    </row>
    <row r="49" spans="1:1" ht="14.25" customHeight="1">
      <c r="A49">
        <v>7</v>
      </c>
    </row>
    <row r="50" spans="1:1" ht="14.25" customHeight="1">
      <c r="A50">
        <v>6.5</v>
      </c>
    </row>
    <row r="51" spans="1:1" ht="14.25" customHeight="1">
      <c r="A51">
        <v>6</v>
      </c>
    </row>
    <row r="52" spans="1:1" ht="14.25" customHeight="1">
      <c r="A52">
        <v>5.5</v>
      </c>
    </row>
    <row r="53" spans="1:1" ht="14.25" customHeight="1">
      <c r="A53">
        <v>5</v>
      </c>
    </row>
    <row r="54" spans="1:1" ht="14.25" customHeight="1">
      <c r="A54">
        <v>4.5</v>
      </c>
    </row>
    <row r="55" spans="1:1" ht="14.25" customHeight="1">
      <c r="A55">
        <v>4</v>
      </c>
    </row>
    <row r="56" spans="1:1" ht="14.25" customHeight="1">
      <c r="A56">
        <v>3.5</v>
      </c>
    </row>
    <row r="57" spans="1:1">
      <c r="A57">
        <v>3</v>
      </c>
    </row>
    <row r="58" spans="1:1">
      <c r="A58">
        <v>2.5</v>
      </c>
    </row>
    <row r="59" spans="1:1">
      <c r="A59">
        <v>2</v>
      </c>
    </row>
  </sheetData>
  <dataConsolidate/>
  <mergeCells count="75">
    <mergeCell ref="Q27:Q28"/>
    <mergeCell ref="Q25:Q26"/>
    <mergeCell ref="Q23:Q24"/>
    <mergeCell ref="Q21:Q22"/>
    <mergeCell ref="Q19:Q20"/>
    <mergeCell ref="R25:R26"/>
    <mergeCell ref="R27:R28"/>
    <mergeCell ref="R11:R12"/>
    <mergeCell ref="R13:R14"/>
    <mergeCell ref="R15:R16"/>
    <mergeCell ref="R17:R18"/>
    <mergeCell ref="R19:R20"/>
    <mergeCell ref="N3:N4"/>
    <mergeCell ref="P3:P4"/>
    <mergeCell ref="O3:O4"/>
    <mergeCell ref="O9:O10"/>
    <mergeCell ref="P5:P6"/>
    <mergeCell ref="P7:P8"/>
    <mergeCell ref="O23:O24"/>
    <mergeCell ref="R3:R4"/>
    <mergeCell ref="R5:R6"/>
    <mergeCell ref="R7:R8"/>
    <mergeCell ref="R9:R10"/>
    <mergeCell ref="R21:R22"/>
    <mergeCell ref="R23:R24"/>
    <mergeCell ref="Q7:Q8"/>
    <mergeCell ref="Q5:Q6"/>
    <mergeCell ref="Q3:Q4"/>
    <mergeCell ref="Q17:Q18"/>
    <mergeCell ref="Q15:Q16"/>
    <mergeCell ref="Q13:Q14"/>
    <mergeCell ref="Q11:Q12"/>
    <mergeCell ref="Q9:Q10"/>
    <mergeCell ref="O21:O22"/>
    <mergeCell ref="N11:N12"/>
    <mergeCell ref="O5:O6"/>
    <mergeCell ref="N7:N8"/>
    <mergeCell ref="O7:O8"/>
    <mergeCell ref="O11:O12"/>
    <mergeCell ref="O15:O16"/>
    <mergeCell ref="O13:O14"/>
    <mergeCell ref="O17:O18"/>
    <mergeCell ref="O19:O20"/>
    <mergeCell ref="N9:N10"/>
    <mergeCell ref="P9:P10"/>
    <mergeCell ref="N27:N28"/>
    <mergeCell ref="N23:N24"/>
    <mergeCell ref="N19:N20"/>
    <mergeCell ref="N17:N18"/>
    <mergeCell ref="N13:N14"/>
    <mergeCell ref="N25:N26"/>
    <mergeCell ref="N15:N16"/>
    <mergeCell ref="N21:N22"/>
    <mergeCell ref="P27:P28"/>
    <mergeCell ref="P13:P14"/>
    <mergeCell ref="P17:P18"/>
    <mergeCell ref="P19:P20"/>
    <mergeCell ref="O27:O28"/>
    <mergeCell ref="O25:O26"/>
    <mergeCell ref="U6:U7"/>
    <mergeCell ref="V6:V7"/>
    <mergeCell ref="W6:W7"/>
    <mergeCell ref="X6:X7"/>
    <mergeCell ref="F38:F45"/>
    <mergeCell ref="F20:F28"/>
    <mergeCell ref="F29:F37"/>
    <mergeCell ref="F11:F19"/>
    <mergeCell ref="F2:F10"/>
    <mergeCell ref="P23:P24"/>
    <mergeCell ref="P25:P26"/>
    <mergeCell ref="P15:P16"/>
    <mergeCell ref="P21:P22"/>
    <mergeCell ref="T6:T7"/>
    <mergeCell ref="P11:P12"/>
    <mergeCell ref="N5:N6"/>
  </mergeCells>
  <dataValidations count="11">
    <dataValidation type="list" allowBlank="1" showInputMessage="1" showErrorMessage="1" sqref="V6">
      <formula1>$C$19:$C$27</formula1>
    </dataValidation>
    <dataValidation type="list" allowBlank="1" showInputMessage="1" showErrorMessage="1" sqref="B3:B12">
      <formula1>$B$19:$B$45</formula1>
    </dataValidation>
    <dataValidation type="list" allowBlank="1" showInputMessage="1" showErrorMessage="1" sqref="U19:U20 W19">
      <formula1>$A$33:$A$59</formula1>
    </dataValidation>
    <dataValidation type="list" allowBlank="1" showInputMessage="1" showErrorMessage="1" sqref="C3:C11">
      <formula1>#REF!</formula1>
    </dataValidation>
    <dataValidation type="list" allowBlank="1" showInputMessage="1" showErrorMessage="1" sqref="U6:U7">
      <formula1>$A$19:$A$24</formula1>
    </dataValidation>
    <dataValidation type="list" allowBlank="1" showInputMessage="1" showErrorMessage="1" sqref="U25:W25">
      <formula1>$D$19:$D$26</formula1>
    </dataValidation>
    <dataValidation type="list" allowBlank="1" showInputMessage="1" showErrorMessage="1" sqref="V21:W21">
      <formula1>$D$18:$D$21</formula1>
    </dataValidation>
    <dataValidation type="list" allowBlank="1" showInputMessage="1" showErrorMessage="1" sqref="A3:A11 T6:T7 N3:N28">
      <formula1>$B$14:$B$18</formula1>
    </dataValidation>
    <dataValidation type="list" allowBlank="1" showInputMessage="1" showErrorMessage="1" sqref="U26:U31">
      <formula1>$A$14:$A$18</formula1>
    </dataValidation>
    <dataValidation type="list" allowBlank="1" showInputMessage="1" showErrorMessage="1" sqref="O3:O28">
      <formula1>$G$1:$L$1</formula1>
    </dataValidation>
    <dataValidation type="list" allowBlank="1" showInputMessage="1" showErrorMessage="1" sqref="P3:P28">
      <formula1>StlpecZoznam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Bobina</dc:creator>
  <cp:lastModifiedBy>Používateľ systému Windows</cp:lastModifiedBy>
  <cp:revision>18</cp:revision>
  <dcterms:created xsi:type="dcterms:W3CDTF">2017-08-08T13:40:19Z</dcterms:created>
  <dcterms:modified xsi:type="dcterms:W3CDTF">2017-08-31T16:50:38Z</dcterms:modified>
</cp:coreProperties>
</file>