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il.brudovsky\Documents\"/>
    </mc:Choice>
  </mc:AlternateContent>
  <bookViews>
    <workbookView xWindow="0" yWindow="0" windowWidth="24000" windowHeight="9510"/>
  </bookViews>
  <sheets>
    <sheet name="List1" sheetId="1" r:id="rId1"/>
    <sheet name="List2" sheetId="2" r:id="rId2"/>
  </sheets>
  <definedNames>
    <definedName name="_xlnm.Print_Area" localSheetId="0">List1!$A$1:$F$39</definedName>
    <definedName name="položka">List2!$A$2:$A$85</definedName>
    <definedName name="položky">List2!$A$2:$A$85</definedName>
  </definedNames>
  <calcPr calcId="152511"/>
  <fileRecoveryPr autoRecover="0"/>
</workbook>
</file>

<file path=xl/calcChain.xml><?xml version="1.0" encoding="utf-8"?>
<calcChain xmlns="http://schemas.openxmlformats.org/spreadsheetml/2006/main">
  <c r="B13" i="1" l="1"/>
  <c r="C14" i="1"/>
  <c r="D15" i="1"/>
  <c r="B17" i="1"/>
  <c r="C18" i="1"/>
  <c r="D19" i="1"/>
  <c r="B21" i="1"/>
  <c r="C22" i="1"/>
  <c r="D23" i="1"/>
  <c r="B25" i="1"/>
  <c r="C26" i="1"/>
  <c r="D27" i="1"/>
  <c r="B29" i="1"/>
  <c r="C30" i="1"/>
  <c r="D21" i="1"/>
  <c r="D25" i="1"/>
  <c r="D29" i="1"/>
  <c r="C15" i="1"/>
  <c r="D16" i="1"/>
  <c r="D20" i="1"/>
  <c r="C23" i="1"/>
  <c r="C27" i="1"/>
  <c r="C13" i="1"/>
  <c r="D14" i="1"/>
  <c r="B16" i="1"/>
  <c r="C17" i="1"/>
  <c r="D18" i="1"/>
  <c r="B20" i="1"/>
  <c r="C21" i="1"/>
  <c r="D22" i="1"/>
  <c r="B24" i="1"/>
  <c r="C25" i="1"/>
  <c r="D26" i="1"/>
  <c r="B28" i="1"/>
  <c r="C29" i="1"/>
  <c r="D30" i="1"/>
  <c r="D13" i="1"/>
  <c r="B15" i="1"/>
  <c r="C16" i="1"/>
  <c r="D17" i="1"/>
  <c r="B19" i="1"/>
  <c r="C20" i="1"/>
  <c r="B23" i="1"/>
  <c r="C24" i="1"/>
  <c r="B27" i="1"/>
  <c r="C28" i="1"/>
  <c r="B14" i="1"/>
  <c r="B18" i="1"/>
  <c r="C19" i="1"/>
  <c r="B22" i="1"/>
  <c r="D24" i="1"/>
  <c r="B26" i="1"/>
  <c r="D28" i="1"/>
  <c r="B30" i="1"/>
  <c r="D12" i="1"/>
  <c r="C12" i="1"/>
  <c r="B12" i="1"/>
  <c r="F19" i="1" l="1"/>
  <c r="F28" i="1"/>
  <c r="F24" i="1"/>
  <c r="F20" i="1"/>
  <c r="F16" i="1"/>
  <c r="F29" i="1"/>
  <c r="F25" i="1"/>
  <c r="F21" i="1"/>
  <c r="F17" i="1"/>
  <c r="F13" i="1"/>
  <c r="F27" i="1"/>
  <c r="F23" i="1"/>
  <c r="F15" i="1"/>
  <c r="F30" i="1"/>
  <c r="F26" i="1"/>
  <c r="F22" i="1"/>
  <c r="F18" i="1"/>
  <c r="F14" i="1"/>
  <c r="F12" i="1"/>
  <c r="F33" i="1"/>
  <c r="F32" i="1" l="1"/>
  <c r="F34" i="1"/>
  <c r="F31" i="1" l="1"/>
</calcChain>
</file>

<file path=xl/sharedStrings.xml><?xml version="1.0" encoding="utf-8"?>
<sst xmlns="http://schemas.openxmlformats.org/spreadsheetml/2006/main" count="198" uniqueCount="114">
  <si>
    <t>Datum:</t>
  </si>
  <si>
    <t>položka (název)</t>
  </si>
  <si>
    <t xml:space="preserve">jednotka </t>
  </si>
  <si>
    <t>počet</t>
  </si>
  <si>
    <t>cena za jednotku</t>
  </si>
  <si>
    <t>cena celkem</t>
  </si>
  <si>
    <t>Místo:</t>
  </si>
  <si>
    <t>Poznámka:</t>
  </si>
  <si>
    <t>celkem za občerstvení (bez DPH)</t>
  </si>
  <si>
    <t>Objednávka občerstvení</t>
  </si>
  <si>
    <t>Datum a čas konání AKCE:</t>
  </si>
  <si>
    <t>Počet osob:</t>
  </si>
  <si>
    <t>Objednává:</t>
  </si>
  <si>
    <t>Kontakt (mail, telefon):</t>
  </si>
  <si>
    <t>Oddělení:</t>
  </si>
  <si>
    <t>Podpis:</t>
  </si>
  <si>
    <t>Objednávku převzal/zpracoval kalkulaci:</t>
  </si>
  <si>
    <t>DPH 15%</t>
  </si>
  <si>
    <t>DPH 21%</t>
  </si>
  <si>
    <t>DPH %</t>
  </si>
  <si>
    <t>Nákladové středisko:</t>
  </si>
  <si>
    <t>Celkem za objednávku (s DPH)</t>
  </si>
  <si>
    <t>VYPLŇTE VŠECHNA BÍLÁ POLE V HLAVIČCE A NABÍDKU DLE ETÁŽOVÉ NABÍDKY</t>
  </si>
  <si>
    <t>Rozlévaný džus v karafě (1 litr)</t>
  </si>
  <si>
    <t>Káva s doplňky /smetana 1 ks + cukr 2 ks/ Nespresso</t>
  </si>
  <si>
    <t>Káva kavárenská v termosce s doplňky /smetana 1 ks + cukr 2 ks/ - cena za porci</t>
  </si>
  <si>
    <t>Čaj Lipton s doplňky /citrón + cukr/</t>
  </si>
  <si>
    <t>Croissant máslový*</t>
  </si>
  <si>
    <t>Čoko-rolka*</t>
  </si>
  <si>
    <t>Rozinkový šnek*</t>
  </si>
  <si>
    <t>Banketní pečivo*</t>
  </si>
  <si>
    <t>Tradiční chlebíček z bílé veky s debrecínskou pečení a salátem</t>
  </si>
  <si>
    <t>Tradiční chlebíček z bílé veky s vysočinou</t>
  </si>
  <si>
    <t>Tradiční chlebíček z bílé veky s mixem sýrů</t>
  </si>
  <si>
    <t xml:space="preserve">Tradiční chlebíček z bílé veky se šunkou </t>
  </si>
  <si>
    <t>Chlebíček tmavý s krevetkami, rukolou a vejci</t>
  </si>
  <si>
    <t>Chlebíček tmavý s kozím sýrem, červenou řepou a rukolou</t>
  </si>
  <si>
    <t>Chlebíček s uzeným lososem</t>
  </si>
  <si>
    <t>Chlebíček tmavý s vysočinou</t>
  </si>
  <si>
    <t>Chlebíček tmavý se šunkou a sýrem</t>
  </si>
  <si>
    <t>Chlebíček tmavý s mixem sýrů</t>
  </si>
  <si>
    <t>Též bezlepkové varianty za příplatek ke standardním variantám</t>
  </si>
  <si>
    <t>Mini-sandwich s tuňákem a vejcem (vždy sudý počet - min. 4 kusy)</t>
  </si>
  <si>
    <t>Mini-sandwich se slaninou (vždy sudý počet - min. 4 kusy)</t>
  </si>
  <si>
    <t>Mini-sandwich sýrový (vždy sudý počet - min. 4 kusy)</t>
  </si>
  <si>
    <t>Mini-sandwich caprese (vždy sudý počet - min. 4 kusy)</t>
  </si>
  <si>
    <t>Mini-sandwich se šunkou a sýrem (vždy sudý počet - min. 4 kusy)</t>
  </si>
  <si>
    <t>Banketka se šunkou a sýrem*</t>
  </si>
  <si>
    <t>Mini-croissant s paštikou*</t>
  </si>
  <si>
    <t>Mini-croissant s uzeným lososem*</t>
  </si>
  <si>
    <t>Houstička světlá se slaninou*</t>
  </si>
  <si>
    <t>Houstička světlá s vajíčkovou pomazánkou*</t>
  </si>
  <si>
    <t>Houstička tmavá caprese*</t>
  </si>
  <si>
    <t>Houstička tmavá se šunkou a sýrem*</t>
  </si>
  <si>
    <t>Kornrohlík ½ s parmskou šunkou a olivovou tapenádou*</t>
  </si>
  <si>
    <t>Kornrohlík ½ s tuňákem*</t>
  </si>
  <si>
    <t>Wrap mini se šunkou a sýrem (vždy sudý počet - min. 2 kusy)</t>
  </si>
  <si>
    <t>Salát mrkvový sklenička/plast</t>
  </si>
  <si>
    <t>Salát rajčatový sklenička/plast</t>
  </si>
  <si>
    <t>Salát coleslaw sklenička/plast</t>
  </si>
  <si>
    <t>Mini-ovocný košíček*</t>
  </si>
  <si>
    <t>Mini-žloutkový věneček*</t>
  </si>
  <si>
    <t>Mini-punčový řez*</t>
  </si>
  <si>
    <t>Mini-kremrolka*</t>
  </si>
  <si>
    <t>Mini-koňaková špička*</t>
  </si>
  <si>
    <t>Mini-pařížský tunel*</t>
  </si>
  <si>
    <t>Mini-arašídový dezert*</t>
  </si>
  <si>
    <t>Mini-ananasová rolka*</t>
  </si>
  <si>
    <t>Mini-meruňkový dezert*</t>
  </si>
  <si>
    <t>Mini-malinový řez*</t>
  </si>
  <si>
    <t>Třené bábovky (vanilková, mramorová)</t>
  </si>
  <si>
    <t>Muffin s kousky čokolády, s višněmi a čokoládou</t>
  </si>
  <si>
    <t>Perník s čokoládovou polevou</t>
  </si>
  <si>
    <t>Míša řezy</t>
  </si>
  <si>
    <t>Štrůdl s jablky</t>
  </si>
  <si>
    <t>Mrkvový dort (48 h předem)</t>
  </si>
  <si>
    <t>Koláček s náplní mix (48 h předem)</t>
  </si>
  <si>
    <t>Čajové pečivo dle nabídky</t>
  </si>
  <si>
    <t>Tvaroh s čerstvým ovocem sklenička/plast*</t>
  </si>
  <si>
    <t>Jahody kompotované se šlehačkou sklenička/plast*</t>
  </si>
  <si>
    <t>Jogurt řecký s müsli*</t>
  </si>
  <si>
    <t>Míchátko ke kávě</t>
  </si>
  <si>
    <t>Papírový talířek</t>
  </si>
  <si>
    <t xml:space="preserve">Kelímek plastový / termo papírový </t>
  </si>
  <si>
    <t>Ubrus</t>
  </si>
  <si>
    <t>Domácí limonády – jitrocelová (1litr)</t>
  </si>
  <si>
    <t>Domácí limonády – okurková (1 litr)</t>
  </si>
  <si>
    <t>Domácí limonády – bezinková (1 litr)</t>
  </si>
  <si>
    <t>Domácí limonády – meduňková (1 litr)</t>
  </si>
  <si>
    <t>Domácí limonády – zázvorová (1 litr)</t>
  </si>
  <si>
    <t>Voda neperlivá okurková v karafě (1 litr)</t>
  </si>
  <si>
    <t>Voda neperlivá s citronem a mátou v karafě (1 litr)</t>
  </si>
  <si>
    <t>Rajec perlivá/neperlivá baleno ve skle 0,33l</t>
  </si>
  <si>
    <t>Rajec perlivý/neperlivý baleno v PET 1,5l</t>
  </si>
  <si>
    <t>Zapůjčení kávovaru Nespresso Zenius</t>
  </si>
  <si>
    <t>Nářezová mísa sýrová (eidam, uzený eidam, hermelín, niva) 250g</t>
  </si>
  <si>
    <t>Nářezová mísa masová (šunka, chorizo, Herkules, parmská šunka) 200g</t>
  </si>
  <si>
    <t>Zeleninový talíř 200g</t>
  </si>
  <si>
    <t>Zeleninové crudité s dipem (mísa) 500g</t>
  </si>
  <si>
    <t>Ovocná mísa (krájená) 400g</t>
  </si>
  <si>
    <t>Ovocná mísa s kusovým ovocem (cena dle druhu) 200g</t>
  </si>
  <si>
    <t>Caprese (rajčata, mozzarella, olivový olej, bazalka) 500g</t>
  </si>
  <si>
    <t>Řecký salát 500g</t>
  </si>
  <si>
    <t>Kuřecí banketní řízečky – smažené 500g</t>
  </si>
  <si>
    <t>Vepřové banketní řízečky – smažené 500g</t>
  </si>
  <si>
    <t xml:space="preserve">Salát okurkový sklenička/plast </t>
  </si>
  <si>
    <t>položky</t>
  </si>
  <si>
    <t>DPH</t>
  </si>
  <si>
    <t>cena za jednotkuj</t>
  </si>
  <si>
    <t>jednotka</t>
  </si>
  <si>
    <t>litr</t>
  </si>
  <si>
    <t>ks</t>
  </si>
  <si>
    <t>porce/í</t>
  </si>
  <si>
    <t>Mléko (0,5 litru)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</si>
</sst>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B3838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0" xfId="0" applyFill="1" applyBorder="1"/>
    <xf numFmtId="164" fontId="6" fillId="3" borderId="4" xfId="0" applyNumberFormat="1" applyFont="1" applyFill="1" applyBorder="1"/>
    <xf numFmtId="164" fontId="0" fillId="2" borderId="5" xfId="0" applyNumberFormat="1" applyFill="1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164" fontId="0" fillId="3" borderId="6" xfId="0" applyNumberFormat="1" applyFill="1" applyBorder="1"/>
    <xf numFmtId="164" fontId="3" fillId="3" borderId="4" xfId="0" applyNumberFormat="1" applyFont="1" applyFill="1" applyBorder="1"/>
    <xf numFmtId="0" fontId="0" fillId="3" borderId="0" xfId="0" applyFill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1" fontId="0" fillId="3" borderId="11" xfId="0" applyNumberFormat="1" applyFill="1" applyBorder="1"/>
    <xf numFmtId="20" fontId="0" fillId="0" borderId="12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6" xfId="0" applyFont="1" applyFill="1" applyBorder="1" applyAlignment="1">
      <alignment vertical="center" wrapText="1"/>
    </xf>
    <xf numFmtId="164" fontId="9" fillId="0" borderId="6" xfId="2" applyNumberFormat="1" applyFont="1" applyFill="1" applyBorder="1"/>
    <xf numFmtId="164" fontId="9" fillId="0" borderId="0" xfId="2" applyNumberFormat="1" applyFont="1"/>
    <xf numFmtId="0" fontId="0" fillId="0" borderId="6" xfId="0" applyBorder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165" fontId="0" fillId="0" borderId="7" xfId="0" quotePrefix="1" applyNumberFormat="1" applyBorder="1" applyAlignment="1" applyProtection="1">
      <alignment horizontal="left" vertical="center" wrapText="1"/>
      <protection locked="0"/>
    </xf>
    <xf numFmtId="165" fontId="0" fillId="0" borderId="8" xfId="0" applyNumberFormat="1" applyBorder="1" applyAlignment="1" applyProtection="1">
      <alignment horizontal="left" vertical="center"/>
      <protection locked="0"/>
    </xf>
    <xf numFmtId="165" fontId="0" fillId="0" borderId="9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49" fontId="0" fillId="0" borderId="7" xfId="0" applyNumberFormat="1" applyFill="1" applyBorder="1" applyAlignment="1" applyProtection="1">
      <alignment horizontal="lef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49" fontId="0" fillId="0" borderId="9" xfId="0" applyNumberFormat="1" applyFill="1" applyBorder="1" applyAlignment="1" applyProtection="1">
      <alignment horizontal="left" vertical="center"/>
      <protection locked="0"/>
    </xf>
    <xf numFmtId="49" fontId="4" fillId="0" borderId="7" xfId="1" applyNumberFormat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6" xfId="0" applyBorder="1" applyProtection="1"/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1"/>
  <sheetViews>
    <sheetView showGridLines="0" tabSelected="1" topLeftCell="A9" zoomScaleNormal="100" workbookViewId="0">
      <selection activeCell="B14" sqref="B14"/>
    </sheetView>
  </sheetViews>
  <sheetFormatPr defaultColWidth="8.85546875" defaultRowHeight="15" x14ac:dyDescent="0.25"/>
  <cols>
    <col min="1" max="1" width="51.7109375" bestFit="1" customWidth="1"/>
    <col min="2" max="2" width="13.140625" customWidth="1"/>
    <col min="3" max="3" width="21.7109375" customWidth="1"/>
    <col min="4" max="4" width="8.140625" customWidth="1"/>
    <col min="5" max="5" width="9.140625" customWidth="1"/>
    <col min="6" max="6" width="19.140625" customWidth="1"/>
  </cols>
  <sheetData>
    <row r="1" spans="1:6" ht="27" thickBot="1" x14ac:dyDescent="0.45">
      <c r="A1" s="1" t="s">
        <v>9</v>
      </c>
      <c r="B1" t="s">
        <v>22</v>
      </c>
    </row>
    <row r="2" spans="1:6" ht="15.75" thickBot="1" x14ac:dyDescent="0.3">
      <c r="A2" t="s">
        <v>10</v>
      </c>
      <c r="B2" s="32"/>
      <c r="C2" s="33"/>
      <c r="D2" s="33"/>
      <c r="E2" s="33"/>
      <c r="F2" s="34"/>
    </row>
    <row r="3" spans="1:6" ht="15.75" thickBot="1" x14ac:dyDescent="0.3">
      <c r="A3" t="s">
        <v>6</v>
      </c>
      <c r="B3" s="35"/>
      <c r="C3" s="36"/>
      <c r="D3" s="36"/>
      <c r="E3" s="36"/>
      <c r="F3" s="37"/>
    </row>
    <row r="4" spans="1:6" ht="15.75" thickBot="1" x14ac:dyDescent="0.3">
      <c r="A4" t="s">
        <v>11</v>
      </c>
      <c r="B4" s="38"/>
      <c r="C4" s="39"/>
      <c r="D4" s="39"/>
      <c r="E4" s="39"/>
      <c r="F4" s="40"/>
    </row>
    <row r="5" spans="1:6" ht="15.75" thickBot="1" x14ac:dyDescent="0.3">
      <c r="A5" t="s">
        <v>12</v>
      </c>
      <c r="B5" s="35"/>
      <c r="C5" s="36"/>
      <c r="D5" s="36"/>
      <c r="E5" s="36"/>
      <c r="F5" s="37"/>
    </row>
    <row r="6" spans="1:6" ht="15.75" thickBot="1" x14ac:dyDescent="0.3">
      <c r="A6" t="s">
        <v>13</v>
      </c>
      <c r="B6" s="44"/>
      <c r="C6" s="36"/>
      <c r="D6" s="36"/>
      <c r="E6" s="36"/>
      <c r="F6" s="37"/>
    </row>
    <row r="7" spans="1:6" ht="15.75" thickBot="1" x14ac:dyDescent="0.3">
      <c r="A7" s="10" t="s">
        <v>14</v>
      </c>
      <c r="B7" s="35"/>
      <c r="C7" s="36"/>
      <c r="D7" s="36"/>
      <c r="E7" s="36"/>
      <c r="F7" s="37"/>
    </row>
    <row r="8" spans="1:6" ht="15.75" thickBot="1" x14ac:dyDescent="0.3">
      <c r="A8" s="6" t="s">
        <v>20</v>
      </c>
      <c r="B8" s="41"/>
      <c r="C8" s="42"/>
      <c r="D8" s="42"/>
      <c r="E8" s="42"/>
      <c r="F8" s="43"/>
    </row>
    <row r="9" spans="1:6" ht="43.5" customHeight="1" thickBot="1" x14ac:dyDescent="0.3">
      <c r="A9" s="9" t="s">
        <v>7</v>
      </c>
      <c r="B9" s="52"/>
      <c r="C9" s="53"/>
      <c r="D9" s="53"/>
      <c r="E9" s="53"/>
      <c r="F9" s="54"/>
    </row>
    <row r="10" spans="1:6" ht="15.75" thickBot="1" x14ac:dyDescent="0.3"/>
    <row r="11" spans="1:6" ht="19.5" thickBot="1" x14ac:dyDescent="0.35">
      <c r="A11" s="2" t="s">
        <v>1</v>
      </c>
      <c r="B11" s="3" t="s">
        <v>2</v>
      </c>
      <c r="C11" s="3" t="s">
        <v>4</v>
      </c>
      <c r="D11" s="17" t="s">
        <v>19</v>
      </c>
      <c r="E11" s="4" t="s">
        <v>3</v>
      </c>
      <c r="F11" s="5" t="s">
        <v>5</v>
      </c>
    </row>
    <row r="12" spans="1:6" ht="15.75" thickBot="1" x14ac:dyDescent="0.3">
      <c r="A12" s="19" t="s">
        <v>23</v>
      </c>
      <c r="B12" s="55" t="str">
        <f ca="1">IFERROR(INDIRECT(ADDRESS(MATCH(List1!A12,List2!A:A,0),2,,,"List2")),"")</f>
        <v>litr</v>
      </c>
      <c r="C12" s="11">
        <f ca="1">IFERROR(INDIRECT(ADDRESS(MATCH(List1!A12,List2!A:A,0),3,,,"List2")),"")</f>
        <v>60</v>
      </c>
      <c r="D12" s="18">
        <f ca="1">IFERROR(INDIRECT(ADDRESS(MATCH(List1!A12,List2!A:A,0),4,,,"List2")),"")</f>
        <v>15</v>
      </c>
      <c r="E12" s="24">
        <v>2</v>
      </c>
      <c r="F12" s="8">
        <f ca="1">IFERROR(E12*C12,"")</f>
        <v>120</v>
      </c>
    </row>
    <row r="13" spans="1:6" ht="15.75" thickBot="1" x14ac:dyDescent="0.3">
      <c r="A13" s="21" t="s">
        <v>91</v>
      </c>
      <c r="B13" s="55" t="str">
        <f ca="1">IFERROR(INDIRECT(ADDRESS(MATCH(List1!A13,List2!A:A,0),2,,,"List2")),"")</f>
        <v>litr</v>
      </c>
      <c r="C13" s="11">
        <f ca="1">IFERROR(INDIRECT(ADDRESS(MATCH(List1!A13,List2!A:A,0),3,,,"List2")),"")</f>
        <v>20</v>
      </c>
      <c r="D13" s="18">
        <f ca="1">IFERROR(INDIRECT(ADDRESS(MATCH(List1!A13,List2!A:A,0),4,,,"List2")),"")</f>
        <v>15</v>
      </c>
      <c r="E13" s="24">
        <v>1</v>
      </c>
      <c r="F13" s="8">
        <f t="shared" ref="F13:F30" ca="1" si="0">IFERROR(E13*C13,"")</f>
        <v>20</v>
      </c>
    </row>
    <row r="14" spans="1:6" ht="15.75" thickBot="1" x14ac:dyDescent="0.3">
      <c r="A14" s="21"/>
      <c r="B14" s="55" t="str">
        <f ca="1">IFERROR(INDIRECT(ADDRESS(MATCH(List1!A14,List2!A:A,0),2,,,"List2")),"")</f>
        <v/>
      </c>
      <c r="C14" s="11" t="str">
        <f ca="1">IFERROR(INDIRECT(ADDRESS(MATCH(List1!A14,List2!A:A,0),3,,,"List2")),"")</f>
        <v/>
      </c>
      <c r="D14" s="18" t="str">
        <f ca="1">IFERROR(INDIRECT(ADDRESS(MATCH(List1!A14,List2!A:A,0),4,,,"List2")),"")</f>
        <v/>
      </c>
      <c r="E14" s="24"/>
      <c r="F14" s="8" t="str">
        <f t="shared" ca="1" si="0"/>
        <v/>
      </c>
    </row>
    <row r="15" spans="1:6" ht="15.75" thickBot="1" x14ac:dyDescent="0.3">
      <c r="A15" s="21"/>
      <c r="B15" s="55" t="str">
        <f ca="1">IFERROR(INDIRECT(ADDRESS(MATCH(List1!A15,List2!A:A,0),2,,,"List2")),"")</f>
        <v/>
      </c>
      <c r="C15" s="11" t="str">
        <f ca="1">IFERROR(INDIRECT(ADDRESS(MATCH(List1!A15,List2!A:A,0),3,,,"List2")),"")</f>
        <v/>
      </c>
      <c r="D15" s="18" t="str">
        <f ca="1">IFERROR(INDIRECT(ADDRESS(MATCH(List1!A15,List2!A:A,0),4,,,"List2")),"")</f>
        <v/>
      </c>
      <c r="E15" s="24"/>
      <c r="F15" s="8" t="str">
        <f t="shared" ca="1" si="0"/>
        <v/>
      </c>
    </row>
    <row r="16" spans="1:6" ht="15.75" thickBot="1" x14ac:dyDescent="0.3">
      <c r="A16" s="21"/>
      <c r="B16" s="55" t="str">
        <f ca="1">IFERROR(INDIRECT(ADDRESS(MATCH(List1!A16,List2!A:A,0),2,,,"List2")),"")</f>
        <v/>
      </c>
      <c r="C16" s="11" t="str">
        <f ca="1">IFERROR(INDIRECT(ADDRESS(MATCH(List1!A16,List2!A:A,0),3,,,"List2")),"")</f>
        <v/>
      </c>
      <c r="D16" s="18" t="str">
        <f ca="1">IFERROR(INDIRECT(ADDRESS(MATCH(List1!A16,List2!A:A,0),4,,,"List2")),"")</f>
        <v/>
      </c>
      <c r="E16" s="24"/>
      <c r="F16" s="8" t="str">
        <f t="shared" ca="1" si="0"/>
        <v/>
      </c>
    </row>
    <row r="17" spans="1:6" ht="15.75" thickBot="1" x14ac:dyDescent="0.3">
      <c r="A17" s="21"/>
      <c r="B17" s="55" t="str">
        <f ca="1">IFERROR(INDIRECT(ADDRESS(MATCH(List1!A17,List2!A:A,0),2,,,"List2")),"")</f>
        <v/>
      </c>
      <c r="C17" s="11" t="str">
        <f ca="1">IFERROR(INDIRECT(ADDRESS(MATCH(List1!A17,List2!A:A,0),3,,,"List2")),"")</f>
        <v/>
      </c>
      <c r="D17" s="18" t="str">
        <f ca="1">IFERROR(INDIRECT(ADDRESS(MATCH(List1!A17,List2!A:A,0),4,,,"List2")),"")</f>
        <v/>
      </c>
      <c r="E17" s="24"/>
      <c r="F17" s="8" t="str">
        <f t="shared" ca="1" si="0"/>
        <v/>
      </c>
    </row>
    <row r="18" spans="1:6" ht="15.75" thickBot="1" x14ac:dyDescent="0.3">
      <c r="A18" s="21"/>
      <c r="B18" s="55" t="str">
        <f ca="1">IFERROR(INDIRECT(ADDRESS(MATCH(List1!A18,List2!A:A,0),2,,,"List2")),"")</f>
        <v/>
      </c>
      <c r="C18" s="11" t="str">
        <f ca="1">IFERROR(INDIRECT(ADDRESS(MATCH(List1!A18,List2!A:A,0),3,,,"List2")),"")</f>
        <v/>
      </c>
      <c r="D18" s="18" t="str">
        <f ca="1">IFERROR(INDIRECT(ADDRESS(MATCH(List1!A18,List2!A:A,0),4,,,"List2")),"")</f>
        <v/>
      </c>
      <c r="E18" s="24"/>
      <c r="F18" s="8" t="str">
        <f t="shared" ca="1" si="0"/>
        <v/>
      </c>
    </row>
    <row r="19" spans="1:6" ht="15.75" thickBot="1" x14ac:dyDescent="0.3">
      <c r="A19" s="21"/>
      <c r="B19" s="55" t="str">
        <f ca="1">IFERROR(INDIRECT(ADDRESS(MATCH(List1!A19,List2!A:A,0),2,,,"List2")),"")</f>
        <v/>
      </c>
      <c r="C19" s="11" t="str">
        <f ca="1">IFERROR(INDIRECT(ADDRESS(MATCH(List1!A19,List2!A:A,0),3,,,"List2")),"")</f>
        <v/>
      </c>
      <c r="D19" s="18" t="str">
        <f ca="1">IFERROR(INDIRECT(ADDRESS(MATCH(List1!A19,List2!A:A,0),4,,,"List2")),"")</f>
        <v/>
      </c>
      <c r="E19" s="24"/>
      <c r="F19" s="8" t="str">
        <f t="shared" ca="1" si="0"/>
        <v/>
      </c>
    </row>
    <row r="20" spans="1:6" ht="15.75" thickBot="1" x14ac:dyDescent="0.3">
      <c r="A20" s="20"/>
      <c r="B20" s="55" t="str">
        <f ca="1">IFERROR(INDIRECT(ADDRESS(MATCH(List1!A20,List2!A:A,0),2,,,"List2")),"")</f>
        <v/>
      </c>
      <c r="C20" s="11" t="str">
        <f ca="1">IFERROR(INDIRECT(ADDRESS(MATCH(List1!A20,List2!A:A,0),3,,,"List2")),"")</f>
        <v/>
      </c>
      <c r="D20" s="18" t="str">
        <f ca="1">IFERROR(INDIRECT(ADDRESS(MATCH(List1!A20,List2!A:A,0),4,,,"List2")),"")</f>
        <v/>
      </c>
      <c r="E20" s="24"/>
      <c r="F20" s="8" t="str">
        <f t="shared" ca="1" si="0"/>
        <v/>
      </c>
    </row>
    <row r="21" spans="1:6" ht="15.75" thickBot="1" x14ac:dyDescent="0.3">
      <c r="A21" s="22"/>
      <c r="B21" s="55" t="str">
        <f ca="1">IFERROR(INDIRECT(ADDRESS(MATCH(List1!A21,List2!A:A,0),2,,,"List2")),"")</f>
        <v/>
      </c>
      <c r="C21" s="11" t="str">
        <f ca="1">IFERROR(INDIRECT(ADDRESS(MATCH(List1!A21,List2!A:A,0),3,,,"List2")),"")</f>
        <v/>
      </c>
      <c r="D21" s="18" t="str">
        <f ca="1">IFERROR(INDIRECT(ADDRESS(MATCH(List1!A21,List2!A:A,0),4,,,"List2")),"")</f>
        <v/>
      </c>
      <c r="E21" s="24"/>
      <c r="F21" s="8" t="str">
        <f t="shared" ca="1" si="0"/>
        <v/>
      </c>
    </row>
    <row r="22" spans="1:6" ht="15.75" thickBot="1" x14ac:dyDescent="0.3">
      <c r="A22" s="21" t="s">
        <v>90</v>
      </c>
      <c r="B22" s="55" t="str">
        <f ca="1">IFERROR(INDIRECT(ADDRESS(MATCH(List1!A22,List2!A:A,0),2,,,"List2")),"")</f>
        <v>litr</v>
      </c>
      <c r="C22" s="11">
        <f ca="1">IFERROR(INDIRECT(ADDRESS(MATCH(List1!A22,List2!A:A,0),3,,,"List2")),"")</f>
        <v>20</v>
      </c>
      <c r="D22" s="18">
        <f ca="1">IFERROR(INDIRECT(ADDRESS(MATCH(List1!A22,List2!A:A,0),4,,,"List2")),"")</f>
        <v>15</v>
      </c>
      <c r="E22" s="24"/>
      <c r="F22" s="8">
        <f t="shared" ca="1" si="0"/>
        <v>0</v>
      </c>
    </row>
    <row r="23" spans="1:6" ht="15.75" thickBot="1" x14ac:dyDescent="0.3">
      <c r="A23" s="21"/>
      <c r="B23" s="55" t="str">
        <f ca="1">IFERROR(INDIRECT(ADDRESS(MATCH(List1!A23,List2!A:A,0),2,,,"List2")),"")</f>
        <v/>
      </c>
      <c r="C23" s="11" t="str">
        <f ca="1">IFERROR(INDIRECT(ADDRESS(MATCH(List1!A23,List2!A:A,0),3,,,"List2")),"")</f>
        <v/>
      </c>
      <c r="D23" s="18" t="str">
        <f ca="1">IFERROR(INDIRECT(ADDRESS(MATCH(List1!A23,List2!A:A,0),4,,,"List2")),"")</f>
        <v/>
      </c>
      <c r="E23" s="24"/>
      <c r="F23" s="8" t="str">
        <f t="shared" ca="1" si="0"/>
        <v/>
      </c>
    </row>
    <row r="24" spans="1:6" ht="15.75" thickBot="1" x14ac:dyDescent="0.3">
      <c r="A24" s="20"/>
      <c r="B24" s="55" t="str">
        <f ca="1">IFERROR(INDIRECT(ADDRESS(MATCH(List1!A24,List2!A:A,0),2,,,"List2")),"")</f>
        <v/>
      </c>
      <c r="C24" s="11" t="str">
        <f ca="1">IFERROR(INDIRECT(ADDRESS(MATCH(List1!A24,List2!A:A,0),3,,,"List2")),"")</f>
        <v/>
      </c>
      <c r="D24" s="18" t="str">
        <f ca="1">IFERROR(INDIRECT(ADDRESS(MATCH(List1!A24,List2!A:A,0),4,,,"List2")),"")</f>
        <v/>
      </c>
      <c r="E24" s="24"/>
      <c r="F24" s="8" t="str">
        <f t="shared" ca="1" si="0"/>
        <v/>
      </c>
    </row>
    <row r="25" spans="1:6" ht="15.75" thickBot="1" x14ac:dyDescent="0.3">
      <c r="A25" s="20"/>
      <c r="B25" s="55" t="str">
        <f ca="1">IFERROR(INDIRECT(ADDRESS(MATCH(List1!A25,List2!A:A,0),2,,,"List2")),"")</f>
        <v/>
      </c>
      <c r="C25" s="11" t="str">
        <f ca="1">IFERROR(INDIRECT(ADDRESS(MATCH(List1!A25,List2!A:A,0),3,,,"List2")),"")</f>
        <v/>
      </c>
      <c r="D25" s="18" t="str">
        <f ca="1">IFERROR(INDIRECT(ADDRESS(MATCH(List1!A25,List2!A:A,0),4,,,"List2")),"")</f>
        <v/>
      </c>
      <c r="E25" s="24"/>
      <c r="F25" s="8" t="str">
        <f t="shared" ca="1" si="0"/>
        <v/>
      </c>
    </row>
    <row r="26" spans="1:6" ht="15.75" thickBot="1" x14ac:dyDescent="0.3">
      <c r="A26" s="20"/>
      <c r="B26" s="55" t="str">
        <f ca="1">IFERROR(INDIRECT(ADDRESS(MATCH(List1!A26,List2!A:A,0),2,,,"List2")),"")</f>
        <v/>
      </c>
      <c r="C26" s="11" t="str">
        <f ca="1">IFERROR(INDIRECT(ADDRESS(MATCH(List1!A26,List2!A:A,0),3,,,"List2")),"")</f>
        <v/>
      </c>
      <c r="D26" s="18" t="str">
        <f ca="1">IFERROR(INDIRECT(ADDRESS(MATCH(List1!A26,List2!A:A,0),4,,,"List2")),"")</f>
        <v/>
      </c>
      <c r="E26" s="24"/>
      <c r="F26" s="8" t="str">
        <f t="shared" ca="1" si="0"/>
        <v/>
      </c>
    </row>
    <row r="27" spans="1:6" ht="15.75" thickBot="1" x14ac:dyDescent="0.3">
      <c r="A27" s="20"/>
      <c r="B27" s="55" t="str">
        <f ca="1">IFERROR(INDIRECT(ADDRESS(MATCH(List1!A27,List2!A:A,0),2,,,"List2")),"")</f>
        <v/>
      </c>
      <c r="C27" s="11" t="str">
        <f ca="1">IFERROR(INDIRECT(ADDRESS(MATCH(List1!A27,List2!A:A,0),3,,,"List2")),"")</f>
        <v/>
      </c>
      <c r="D27" s="18" t="str">
        <f ca="1">IFERROR(INDIRECT(ADDRESS(MATCH(List1!A27,List2!A:A,0),4,,,"List2")),"")</f>
        <v/>
      </c>
      <c r="E27" s="24"/>
      <c r="F27" s="8" t="str">
        <f t="shared" ca="1" si="0"/>
        <v/>
      </c>
    </row>
    <row r="28" spans="1:6" ht="15.75" thickBot="1" x14ac:dyDescent="0.3">
      <c r="A28" s="20"/>
      <c r="B28" s="55" t="str">
        <f ca="1">IFERROR(INDIRECT(ADDRESS(MATCH(List1!A28,List2!A:A,0),2,,,"List2")),"")</f>
        <v/>
      </c>
      <c r="C28" s="11" t="str">
        <f ca="1">IFERROR(INDIRECT(ADDRESS(MATCH(List1!A28,List2!A:A,0),3,,,"List2")),"")</f>
        <v/>
      </c>
      <c r="D28" s="18" t="str">
        <f ca="1">IFERROR(INDIRECT(ADDRESS(MATCH(List1!A28,List2!A:A,0),4,,,"List2")),"")</f>
        <v/>
      </c>
      <c r="E28" s="24"/>
      <c r="F28" s="8" t="str">
        <f t="shared" ca="1" si="0"/>
        <v/>
      </c>
    </row>
    <row r="29" spans="1:6" ht="15.75" thickBot="1" x14ac:dyDescent="0.3">
      <c r="A29" s="21"/>
      <c r="B29" s="55" t="str">
        <f ca="1">IFERROR(INDIRECT(ADDRESS(MATCH(List1!A29,List2!A:A,0),2,,,"List2")),"")</f>
        <v/>
      </c>
      <c r="C29" s="11" t="str">
        <f ca="1">IFERROR(INDIRECT(ADDRESS(MATCH(List1!A29,List2!A:A,0),3,,,"List2")),"")</f>
        <v/>
      </c>
      <c r="D29" s="18" t="str">
        <f ca="1">IFERROR(INDIRECT(ADDRESS(MATCH(List1!A29,List2!A:A,0),4,,,"List2")),"")</f>
        <v/>
      </c>
      <c r="E29" s="24"/>
      <c r="F29" s="8" t="str">
        <f t="shared" ca="1" si="0"/>
        <v/>
      </c>
    </row>
    <row r="30" spans="1:6" ht="15.75" thickBot="1" x14ac:dyDescent="0.3">
      <c r="A30" s="23"/>
      <c r="B30" s="55" t="str">
        <f ca="1">IFERROR(INDIRECT(ADDRESS(MATCH(List1!A30,List2!A:A,0),2,,,"List2")),"")</f>
        <v/>
      </c>
      <c r="C30" s="11" t="str">
        <f ca="1">IFERROR(INDIRECT(ADDRESS(MATCH(List1!A30,List2!A:A,0),3,,,"List2")),"")</f>
        <v/>
      </c>
      <c r="D30" s="18" t="str">
        <f ca="1">IFERROR(INDIRECT(ADDRESS(MATCH(List1!A30,List2!A:A,0),4,,,"List2")),"")</f>
        <v/>
      </c>
      <c r="E30" s="24"/>
      <c r="F30" s="8" t="str">
        <f t="shared" ca="1" si="0"/>
        <v/>
      </c>
    </row>
    <row r="31" spans="1:6" ht="15.75" thickBot="1" x14ac:dyDescent="0.3">
      <c r="A31" s="46" t="s">
        <v>8</v>
      </c>
      <c r="B31" s="47"/>
      <c r="C31" s="47"/>
      <c r="D31" s="47"/>
      <c r="E31" s="48"/>
      <c r="F31" s="12">
        <f ca="1">SUM(F34-F32-F33)</f>
        <v>119</v>
      </c>
    </row>
    <row r="32" spans="1:6" ht="15.75" thickBot="1" x14ac:dyDescent="0.3">
      <c r="A32" s="46" t="s">
        <v>17</v>
      </c>
      <c r="B32" s="47"/>
      <c r="C32" s="47"/>
      <c r="D32" s="47"/>
      <c r="E32" s="48"/>
      <c r="F32" s="12">
        <f ca="1">SUMIF(D12:D30,15,F12:F30)*0.15</f>
        <v>21</v>
      </c>
    </row>
    <row r="33" spans="1:6" ht="15.75" thickBot="1" x14ac:dyDescent="0.3">
      <c r="A33" s="14"/>
      <c r="B33" s="15"/>
      <c r="C33" s="15"/>
      <c r="D33" s="15"/>
      <c r="E33" s="16" t="s">
        <v>18</v>
      </c>
      <c r="F33" s="12">
        <f ca="1">SUMIF(D12:D30,21,F12:F30)*0.21</f>
        <v>0</v>
      </c>
    </row>
    <row r="34" spans="1:6" ht="19.5" thickBot="1" x14ac:dyDescent="0.35">
      <c r="A34" s="49" t="s">
        <v>21</v>
      </c>
      <c r="B34" s="50"/>
      <c r="C34" s="50"/>
      <c r="D34" s="50"/>
      <c r="E34" s="51"/>
      <c r="F34" s="7">
        <f ca="1">SUM(F12:F30)</f>
        <v>140</v>
      </c>
    </row>
    <row r="36" spans="1:6" ht="20.25" customHeight="1" x14ac:dyDescent="0.25">
      <c r="A36" s="13" t="s">
        <v>16</v>
      </c>
      <c r="B36" s="13"/>
      <c r="C36" s="13"/>
      <c r="D36" s="13"/>
      <c r="E36" s="13"/>
      <c r="F36" s="13"/>
    </row>
    <row r="37" spans="1:6" ht="20.25" customHeight="1" x14ac:dyDescent="0.25">
      <c r="A37" s="13" t="s">
        <v>0</v>
      </c>
      <c r="B37" s="13"/>
      <c r="C37" s="13"/>
      <c r="D37" s="13"/>
      <c r="E37" s="13"/>
      <c r="F37" s="13"/>
    </row>
    <row r="38" spans="1:6" ht="20.25" customHeight="1" x14ac:dyDescent="0.25">
      <c r="A38" s="13" t="s">
        <v>15</v>
      </c>
      <c r="B38" s="13"/>
      <c r="C38" s="13"/>
      <c r="D38" s="13"/>
      <c r="E38" s="13"/>
      <c r="F38" s="13"/>
    </row>
    <row r="39" spans="1:6" x14ac:dyDescent="0.25">
      <c r="A39" s="13"/>
      <c r="B39" s="13"/>
      <c r="C39" s="13"/>
      <c r="D39" s="13"/>
      <c r="E39" s="13"/>
      <c r="F39" s="13"/>
    </row>
    <row r="40" spans="1:6" x14ac:dyDescent="0.25">
      <c r="A40" s="13"/>
      <c r="B40" s="13"/>
      <c r="C40" s="13"/>
      <c r="D40" s="13"/>
      <c r="E40" s="13"/>
      <c r="F40" s="13"/>
    </row>
    <row r="41" spans="1:6" x14ac:dyDescent="0.25">
      <c r="A41" s="45"/>
      <c r="B41" s="45"/>
      <c r="C41" s="45"/>
      <c r="D41" s="45"/>
      <c r="E41" s="45"/>
      <c r="F41" s="45"/>
    </row>
  </sheetData>
  <protectedRanges>
    <protectedRange password="CC13" sqref="B2:F9 E12:E30 A12:B30" name="Oblast1"/>
  </protectedRanges>
  <mergeCells count="12">
    <mergeCell ref="A41:F41"/>
    <mergeCell ref="A32:E32"/>
    <mergeCell ref="A34:E34"/>
    <mergeCell ref="A31:E31"/>
    <mergeCell ref="B9:F9"/>
    <mergeCell ref="B2:F2"/>
    <mergeCell ref="B5:F5"/>
    <mergeCell ref="B3:F3"/>
    <mergeCell ref="B4:F4"/>
    <mergeCell ref="B8:F8"/>
    <mergeCell ref="B6:F6"/>
    <mergeCell ref="B7:F7"/>
  </mergeCells>
  <phoneticPr fontId="1" type="noConversion"/>
  <dataValidations xWindow="206" yWindow="541" count="1">
    <dataValidation type="list" allowBlank="1" showInputMessage="1" showErrorMessage="1" errorTitle="Perfect Canteen " error="Opakujte výběr z platné etážové nabídky určenou pro Váš provoz. " promptTitle="Perfect Canteen" prompt="Zde vyberte Vámi požadovaný servis z etážové nabídky" sqref="A12:A30">
      <formula1>položky</formula1>
    </dataValidation>
  </dataValidations>
  <pageMargins left="0.78740157499999996" right="0.78740157499999996" top="0.78740157499999996" bottom="0.78740157499999996" header="0.3" footer="0.3"/>
  <pageSetup paperSize="9" scale="75" orientation="landscape" r:id="rId1"/>
  <headerFooter>
    <oddHeader xml:space="preserve">&amp;CPerfect Canteen O2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88CB505-4345-4A7B-8C4D-6FAA3CB40CAC}">
            <xm:f>NOT(ISERROR(SEARCH(List2!$A$2,C12)))</xm:f>
            <xm:f>List2!$A$2</xm:f>
            <x14:dxf/>
          </x14:cfRule>
          <xm:sqref>C12:C30</xm:sqref>
        </x14:conditionalFormatting>
        <x14:conditionalFormatting xmlns:xm="http://schemas.microsoft.com/office/excel/2006/main">
          <x14:cfRule type="containsText" priority="1" operator="containsText" id="{B3D4E84A-C68B-49FE-8EDC-9C0D9D72D18E}">
            <xm:f>NOT(ISERROR(SEARCH(List2!$A$2,C12)))</xm:f>
            <xm:f>List2!$A$2</xm:f>
            <x14:dxf/>
          </x14:cfRule>
          <xm:sqref>C12:C30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85"/>
  <sheetViews>
    <sheetView workbookViewId="0">
      <selection activeCell="A8" sqref="A8"/>
    </sheetView>
  </sheetViews>
  <sheetFormatPr defaultRowHeight="15.75" customHeight="1" x14ac:dyDescent="0.25"/>
  <cols>
    <col min="1" max="1" width="79" bestFit="1" customWidth="1"/>
    <col min="2" max="2" width="8.85546875" bestFit="1" customWidth="1"/>
    <col min="3" max="3" width="17.42578125" style="27" bestFit="1" customWidth="1"/>
  </cols>
  <sheetData>
    <row r="1" spans="1:4" ht="15.75" customHeight="1" x14ac:dyDescent="0.25">
      <c r="A1" s="28" t="s">
        <v>106</v>
      </c>
      <c r="B1" s="28" t="s">
        <v>109</v>
      </c>
      <c r="C1" s="29" t="s">
        <v>108</v>
      </c>
      <c r="D1" s="28" t="s">
        <v>107</v>
      </c>
    </row>
    <row r="2" spans="1:4" ht="15.75" customHeight="1" x14ac:dyDescent="0.25">
      <c r="A2" s="30" t="s">
        <v>23</v>
      </c>
      <c r="B2" s="30" t="s">
        <v>110</v>
      </c>
      <c r="C2" s="26">
        <v>60</v>
      </c>
      <c r="D2" s="25">
        <v>15</v>
      </c>
    </row>
    <row r="3" spans="1:4" ht="15.75" customHeight="1" x14ac:dyDescent="0.25">
      <c r="A3" s="25" t="s">
        <v>85</v>
      </c>
      <c r="B3" s="30" t="s">
        <v>110</v>
      </c>
      <c r="C3" s="26">
        <v>75</v>
      </c>
      <c r="D3" s="25">
        <v>15</v>
      </c>
    </row>
    <row r="4" spans="1:4" ht="15.75" customHeight="1" x14ac:dyDescent="0.25">
      <c r="A4" s="25" t="s">
        <v>86</v>
      </c>
      <c r="B4" s="30" t="s">
        <v>110</v>
      </c>
      <c r="C4" s="26">
        <v>75</v>
      </c>
      <c r="D4" s="25">
        <v>15</v>
      </c>
    </row>
    <row r="5" spans="1:4" ht="15.75" customHeight="1" x14ac:dyDescent="0.25">
      <c r="A5" s="25" t="s">
        <v>87</v>
      </c>
      <c r="B5" s="30" t="s">
        <v>110</v>
      </c>
      <c r="C5" s="26">
        <v>75</v>
      </c>
      <c r="D5" s="25">
        <v>15</v>
      </c>
    </row>
    <row r="6" spans="1:4" ht="15.75" customHeight="1" x14ac:dyDescent="0.25">
      <c r="A6" s="25" t="s">
        <v>89</v>
      </c>
      <c r="B6" s="30" t="s">
        <v>110</v>
      </c>
      <c r="C6" s="26">
        <v>75</v>
      </c>
      <c r="D6" s="25">
        <v>15</v>
      </c>
    </row>
    <row r="7" spans="1:4" ht="15.75" customHeight="1" x14ac:dyDescent="0.25">
      <c r="A7" s="25" t="s">
        <v>88</v>
      </c>
      <c r="B7" s="30" t="s">
        <v>110</v>
      </c>
      <c r="C7" s="26">
        <v>75</v>
      </c>
      <c r="D7" s="25">
        <v>15</v>
      </c>
    </row>
    <row r="8" spans="1:4" ht="15.75" customHeight="1" x14ac:dyDescent="0.25">
      <c r="A8" s="25" t="s">
        <v>91</v>
      </c>
      <c r="B8" s="30" t="s">
        <v>110</v>
      </c>
      <c r="C8" s="26">
        <v>20</v>
      </c>
      <c r="D8" s="25">
        <v>15</v>
      </c>
    </row>
    <row r="9" spans="1:4" ht="15.75" customHeight="1" x14ac:dyDescent="0.25">
      <c r="A9" s="25" t="s">
        <v>90</v>
      </c>
      <c r="B9" s="30" t="s">
        <v>110</v>
      </c>
      <c r="C9" s="26">
        <v>20</v>
      </c>
      <c r="D9" s="25">
        <v>15</v>
      </c>
    </row>
    <row r="10" spans="1:4" ht="15.75" customHeight="1" x14ac:dyDescent="0.25">
      <c r="A10" s="25" t="s">
        <v>92</v>
      </c>
      <c r="B10" s="25" t="s">
        <v>111</v>
      </c>
      <c r="C10" s="26">
        <v>15</v>
      </c>
      <c r="D10" s="25">
        <v>15</v>
      </c>
    </row>
    <row r="11" spans="1:4" ht="15.75" customHeight="1" x14ac:dyDescent="0.25">
      <c r="A11" s="25" t="s">
        <v>93</v>
      </c>
      <c r="B11" s="25" t="s">
        <v>111</v>
      </c>
      <c r="C11" s="26">
        <v>17</v>
      </c>
      <c r="D11" s="25">
        <v>15</v>
      </c>
    </row>
    <row r="12" spans="1:4" ht="15.75" customHeight="1" x14ac:dyDescent="0.25">
      <c r="A12" s="25" t="s">
        <v>24</v>
      </c>
      <c r="B12" s="25" t="s">
        <v>112</v>
      </c>
      <c r="C12" s="26">
        <v>25</v>
      </c>
      <c r="D12" s="25">
        <v>15</v>
      </c>
    </row>
    <row r="13" spans="1:4" ht="15.75" customHeight="1" x14ac:dyDescent="0.25">
      <c r="A13" s="25" t="s">
        <v>94</v>
      </c>
      <c r="B13" s="25" t="s">
        <v>111</v>
      </c>
      <c r="C13" s="26">
        <v>0</v>
      </c>
      <c r="D13" s="25">
        <v>0</v>
      </c>
    </row>
    <row r="14" spans="1:4" ht="15.75" customHeight="1" x14ac:dyDescent="0.25">
      <c r="A14" s="25" t="s">
        <v>25</v>
      </c>
      <c r="B14" s="25" t="s">
        <v>112</v>
      </c>
      <c r="C14" s="26">
        <v>25</v>
      </c>
      <c r="D14" s="25">
        <v>15</v>
      </c>
    </row>
    <row r="15" spans="1:4" ht="15.75" customHeight="1" x14ac:dyDescent="0.25">
      <c r="A15" s="25" t="s">
        <v>26</v>
      </c>
      <c r="B15" s="25" t="s">
        <v>112</v>
      </c>
      <c r="C15" s="26">
        <v>25</v>
      </c>
      <c r="D15" s="25">
        <v>15</v>
      </c>
    </row>
    <row r="16" spans="1:4" ht="15.75" customHeight="1" x14ac:dyDescent="0.25">
      <c r="A16" s="25" t="s">
        <v>113</v>
      </c>
      <c r="B16" s="25" t="s">
        <v>112</v>
      </c>
      <c r="C16" s="26">
        <v>15</v>
      </c>
      <c r="D16" s="25">
        <v>15</v>
      </c>
    </row>
    <row r="17" spans="1:4" ht="15.75" customHeight="1" x14ac:dyDescent="0.25">
      <c r="A17" s="25" t="s">
        <v>27</v>
      </c>
      <c r="B17" s="25" t="s">
        <v>111</v>
      </c>
      <c r="C17" s="26">
        <v>10</v>
      </c>
      <c r="D17" s="25">
        <v>15</v>
      </c>
    </row>
    <row r="18" spans="1:4" ht="15.75" customHeight="1" x14ac:dyDescent="0.25">
      <c r="A18" s="25" t="s">
        <v>28</v>
      </c>
      <c r="B18" s="25" t="s">
        <v>111</v>
      </c>
      <c r="C18" s="26">
        <v>13</v>
      </c>
      <c r="D18" s="25">
        <v>15</v>
      </c>
    </row>
    <row r="19" spans="1:4" ht="15.75" customHeight="1" x14ac:dyDescent="0.25">
      <c r="A19" s="25" t="s">
        <v>29</v>
      </c>
      <c r="B19" s="25" t="s">
        <v>111</v>
      </c>
      <c r="C19" s="26">
        <v>13</v>
      </c>
      <c r="D19" s="25">
        <v>15</v>
      </c>
    </row>
    <row r="20" spans="1:4" ht="15.75" customHeight="1" x14ac:dyDescent="0.25">
      <c r="A20" s="25" t="s">
        <v>30</v>
      </c>
      <c r="B20" s="25" t="s">
        <v>111</v>
      </c>
      <c r="C20" s="26">
        <v>5</v>
      </c>
      <c r="D20" s="25">
        <v>15</v>
      </c>
    </row>
    <row r="21" spans="1:4" ht="15.75" customHeight="1" x14ac:dyDescent="0.25">
      <c r="A21" s="25" t="s">
        <v>31</v>
      </c>
      <c r="B21" s="25" t="s">
        <v>111</v>
      </c>
      <c r="C21" s="31">
        <v>16</v>
      </c>
      <c r="D21" s="25">
        <v>15</v>
      </c>
    </row>
    <row r="22" spans="1:4" ht="15.75" customHeight="1" x14ac:dyDescent="0.25">
      <c r="A22" s="25" t="s">
        <v>32</v>
      </c>
      <c r="B22" s="25" t="s">
        <v>111</v>
      </c>
      <c r="C22" s="31">
        <v>14</v>
      </c>
      <c r="D22" s="25">
        <v>15</v>
      </c>
    </row>
    <row r="23" spans="1:4" ht="15.75" customHeight="1" x14ac:dyDescent="0.25">
      <c r="A23" s="25" t="s">
        <v>33</v>
      </c>
      <c r="B23" s="25" t="s">
        <v>111</v>
      </c>
      <c r="C23" s="31">
        <v>14</v>
      </c>
      <c r="D23" s="25">
        <v>15</v>
      </c>
    </row>
    <row r="24" spans="1:4" ht="15.75" customHeight="1" x14ac:dyDescent="0.25">
      <c r="A24" s="25" t="s">
        <v>34</v>
      </c>
      <c r="B24" s="25" t="s">
        <v>111</v>
      </c>
      <c r="C24" s="31">
        <v>14</v>
      </c>
      <c r="D24" s="25">
        <v>15</v>
      </c>
    </row>
    <row r="25" spans="1:4" ht="15.75" customHeight="1" x14ac:dyDescent="0.25">
      <c r="A25" s="25" t="s">
        <v>35</v>
      </c>
      <c r="B25" s="25" t="s">
        <v>111</v>
      </c>
      <c r="C25" s="31">
        <v>22</v>
      </c>
      <c r="D25" s="25">
        <v>15</v>
      </c>
    </row>
    <row r="26" spans="1:4" ht="15.75" customHeight="1" x14ac:dyDescent="0.25">
      <c r="A26" s="25" t="s">
        <v>36</v>
      </c>
      <c r="B26" s="25" t="s">
        <v>111</v>
      </c>
      <c r="C26" s="31">
        <v>26</v>
      </c>
      <c r="D26" s="25">
        <v>15</v>
      </c>
    </row>
    <row r="27" spans="1:4" ht="15.75" customHeight="1" x14ac:dyDescent="0.25">
      <c r="A27" s="25" t="s">
        <v>37</v>
      </c>
      <c r="B27" s="25" t="s">
        <v>111</v>
      </c>
      <c r="C27" s="31">
        <v>30</v>
      </c>
      <c r="D27" s="25">
        <v>15</v>
      </c>
    </row>
    <row r="28" spans="1:4" ht="15.75" customHeight="1" x14ac:dyDescent="0.25">
      <c r="A28" s="25" t="s">
        <v>38</v>
      </c>
      <c r="B28" s="25" t="s">
        <v>111</v>
      </c>
      <c r="C28" s="31">
        <v>19</v>
      </c>
      <c r="D28" s="25">
        <v>15</v>
      </c>
    </row>
    <row r="29" spans="1:4" ht="15.75" customHeight="1" x14ac:dyDescent="0.25">
      <c r="A29" s="25" t="s">
        <v>39</v>
      </c>
      <c r="B29" s="25" t="s">
        <v>111</v>
      </c>
      <c r="C29" s="31">
        <v>20</v>
      </c>
      <c r="D29" s="25">
        <v>15</v>
      </c>
    </row>
    <row r="30" spans="1:4" ht="15.75" customHeight="1" x14ac:dyDescent="0.25">
      <c r="A30" s="25" t="s">
        <v>40</v>
      </c>
      <c r="B30" s="25" t="s">
        <v>111</v>
      </c>
      <c r="C30" s="31">
        <v>22</v>
      </c>
      <c r="D30" s="25">
        <v>15</v>
      </c>
    </row>
    <row r="31" spans="1:4" ht="15.75" customHeight="1" x14ac:dyDescent="0.25">
      <c r="A31" s="25" t="s">
        <v>41</v>
      </c>
      <c r="B31" s="25" t="s">
        <v>111</v>
      </c>
      <c r="C31" s="31">
        <v>5</v>
      </c>
      <c r="D31" s="25">
        <v>15</v>
      </c>
    </row>
    <row r="32" spans="1:4" ht="15.75" customHeight="1" x14ac:dyDescent="0.25">
      <c r="A32" s="25" t="s">
        <v>42</v>
      </c>
      <c r="B32" s="25" t="s">
        <v>111</v>
      </c>
      <c r="C32" s="31">
        <v>15</v>
      </c>
      <c r="D32" s="25">
        <v>15</v>
      </c>
    </row>
    <row r="33" spans="1:4" ht="15.75" customHeight="1" x14ac:dyDescent="0.25">
      <c r="A33" s="25" t="s">
        <v>43</v>
      </c>
      <c r="B33" s="25" t="s">
        <v>111</v>
      </c>
      <c r="C33" s="31">
        <v>12</v>
      </c>
      <c r="D33" s="25">
        <v>15</v>
      </c>
    </row>
    <row r="34" spans="1:4" ht="15.75" customHeight="1" x14ac:dyDescent="0.25">
      <c r="A34" s="25" t="s">
        <v>44</v>
      </c>
      <c r="B34" s="25" t="s">
        <v>111</v>
      </c>
      <c r="C34" s="31">
        <v>12</v>
      </c>
      <c r="D34" s="25">
        <v>15</v>
      </c>
    </row>
    <row r="35" spans="1:4" ht="15.75" customHeight="1" x14ac:dyDescent="0.25">
      <c r="A35" s="25" t="s">
        <v>45</v>
      </c>
      <c r="B35" s="25" t="s">
        <v>111</v>
      </c>
      <c r="C35" s="31">
        <v>12</v>
      </c>
      <c r="D35" s="25">
        <v>15</v>
      </c>
    </row>
    <row r="36" spans="1:4" ht="15.75" customHeight="1" x14ac:dyDescent="0.25">
      <c r="A36" s="25" t="s">
        <v>46</v>
      </c>
      <c r="B36" s="25" t="s">
        <v>111</v>
      </c>
      <c r="C36" s="31">
        <v>12</v>
      </c>
      <c r="D36" s="25">
        <v>15</v>
      </c>
    </row>
    <row r="37" spans="1:4" ht="15.75" customHeight="1" x14ac:dyDescent="0.25">
      <c r="A37" s="25" t="s">
        <v>47</v>
      </c>
      <c r="B37" s="25" t="s">
        <v>111</v>
      </c>
      <c r="C37" s="31">
        <v>20</v>
      </c>
      <c r="D37" s="25">
        <v>15</v>
      </c>
    </row>
    <row r="38" spans="1:4" ht="15.75" customHeight="1" x14ac:dyDescent="0.25">
      <c r="A38" s="25" t="s">
        <v>48</v>
      </c>
      <c r="B38" s="25" t="s">
        <v>111</v>
      </c>
      <c r="C38" s="31">
        <v>24</v>
      </c>
      <c r="D38" s="25">
        <v>15</v>
      </c>
    </row>
    <row r="39" spans="1:4" ht="15.75" customHeight="1" x14ac:dyDescent="0.25">
      <c r="A39" s="25" t="s">
        <v>49</v>
      </c>
      <c r="B39" s="25" t="s">
        <v>111</v>
      </c>
      <c r="C39" s="31">
        <v>30</v>
      </c>
      <c r="D39" s="25">
        <v>15</v>
      </c>
    </row>
    <row r="40" spans="1:4" ht="15.75" customHeight="1" x14ac:dyDescent="0.25">
      <c r="A40" s="25" t="s">
        <v>50</v>
      </c>
      <c r="B40" s="25" t="s">
        <v>111</v>
      </c>
      <c r="C40" s="31">
        <v>20</v>
      </c>
      <c r="D40" s="25">
        <v>15</v>
      </c>
    </row>
    <row r="41" spans="1:4" ht="15.75" customHeight="1" x14ac:dyDescent="0.25">
      <c r="A41" s="25" t="s">
        <v>51</v>
      </c>
      <c r="B41" s="25" t="s">
        <v>111</v>
      </c>
      <c r="C41" s="31">
        <v>20</v>
      </c>
      <c r="D41" s="25">
        <v>15</v>
      </c>
    </row>
    <row r="42" spans="1:4" ht="15.75" customHeight="1" x14ac:dyDescent="0.25">
      <c r="A42" s="25" t="s">
        <v>52</v>
      </c>
      <c r="B42" s="25" t="s">
        <v>111</v>
      </c>
      <c r="C42" s="31">
        <v>20</v>
      </c>
      <c r="D42" s="25">
        <v>15</v>
      </c>
    </row>
    <row r="43" spans="1:4" ht="15.75" customHeight="1" x14ac:dyDescent="0.25">
      <c r="A43" s="25" t="s">
        <v>53</v>
      </c>
      <c r="B43" s="25" t="s">
        <v>111</v>
      </c>
      <c r="C43" s="31">
        <v>20</v>
      </c>
      <c r="D43" s="25">
        <v>15</v>
      </c>
    </row>
    <row r="44" spans="1:4" ht="15.75" customHeight="1" x14ac:dyDescent="0.25">
      <c r="A44" s="25" t="s">
        <v>54</v>
      </c>
      <c r="B44" s="25" t="s">
        <v>111</v>
      </c>
      <c r="C44" s="31">
        <v>19</v>
      </c>
      <c r="D44" s="25">
        <v>15</v>
      </c>
    </row>
    <row r="45" spans="1:4" ht="15.75" customHeight="1" x14ac:dyDescent="0.25">
      <c r="A45" s="25" t="s">
        <v>55</v>
      </c>
      <c r="B45" s="25" t="s">
        <v>111</v>
      </c>
      <c r="C45" s="31">
        <v>15</v>
      </c>
      <c r="D45" s="25">
        <v>15</v>
      </c>
    </row>
    <row r="46" spans="1:4" ht="15.75" customHeight="1" x14ac:dyDescent="0.25">
      <c r="A46" s="25" t="s">
        <v>56</v>
      </c>
      <c r="B46" s="25" t="s">
        <v>111</v>
      </c>
      <c r="C46" s="31">
        <v>35</v>
      </c>
      <c r="D46" s="25">
        <v>15</v>
      </c>
    </row>
    <row r="47" spans="1:4" ht="15.75" customHeight="1" x14ac:dyDescent="0.25">
      <c r="A47" s="25" t="s">
        <v>95</v>
      </c>
      <c r="B47" s="25" t="s">
        <v>111</v>
      </c>
      <c r="C47" s="31">
        <v>70</v>
      </c>
      <c r="D47" s="25">
        <v>15</v>
      </c>
    </row>
    <row r="48" spans="1:4" ht="15.75" customHeight="1" x14ac:dyDescent="0.25">
      <c r="A48" s="25" t="s">
        <v>96</v>
      </c>
      <c r="B48" s="25" t="s">
        <v>111</v>
      </c>
      <c r="C48" s="31">
        <v>70</v>
      </c>
      <c r="D48" s="25">
        <v>15</v>
      </c>
    </row>
    <row r="49" spans="1:4" ht="15.75" customHeight="1" x14ac:dyDescent="0.25">
      <c r="A49" s="25" t="s">
        <v>97</v>
      </c>
      <c r="B49" s="25" t="s">
        <v>111</v>
      </c>
      <c r="C49" s="31">
        <v>25</v>
      </c>
      <c r="D49" s="25">
        <v>15</v>
      </c>
    </row>
    <row r="50" spans="1:4" ht="15.75" customHeight="1" x14ac:dyDescent="0.25">
      <c r="A50" s="25" t="s">
        <v>98</v>
      </c>
      <c r="B50" s="25" t="s">
        <v>111</v>
      </c>
      <c r="C50" s="31">
        <v>70</v>
      </c>
      <c r="D50" s="25">
        <v>15</v>
      </c>
    </row>
    <row r="51" spans="1:4" ht="15.75" customHeight="1" x14ac:dyDescent="0.25">
      <c r="A51" s="25" t="s">
        <v>99</v>
      </c>
      <c r="B51" s="25" t="s">
        <v>111</v>
      </c>
      <c r="C51" s="31">
        <v>100</v>
      </c>
      <c r="D51" s="25">
        <v>15</v>
      </c>
    </row>
    <row r="52" spans="1:4" ht="15.75" customHeight="1" x14ac:dyDescent="0.25">
      <c r="A52" s="25" t="s">
        <v>100</v>
      </c>
      <c r="B52" s="25" t="s">
        <v>111</v>
      </c>
      <c r="C52" s="31">
        <v>68</v>
      </c>
      <c r="D52" s="25">
        <v>15</v>
      </c>
    </row>
    <row r="53" spans="1:4" ht="15.75" customHeight="1" x14ac:dyDescent="0.25">
      <c r="A53" s="25" t="s">
        <v>102</v>
      </c>
      <c r="B53" s="25" t="s">
        <v>111</v>
      </c>
      <c r="C53" s="31">
        <v>95</v>
      </c>
      <c r="D53" s="25">
        <v>15</v>
      </c>
    </row>
    <row r="54" spans="1:4" ht="15.75" customHeight="1" x14ac:dyDescent="0.25">
      <c r="A54" s="25" t="s">
        <v>101</v>
      </c>
      <c r="B54" s="25" t="s">
        <v>111</v>
      </c>
      <c r="C54" s="31">
        <v>100</v>
      </c>
      <c r="D54" s="25">
        <v>15</v>
      </c>
    </row>
    <row r="55" spans="1:4" ht="15.75" customHeight="1" x14ac:dyDescent="0.25">
      <c r="A55" s="25" t="s">
        <v>103</v>
      </c>
      <c r="B55" s="25" t="s">
        <v>111</v>
      </c>
      <c r="C55" s="31">
        <v>150</v>
      </c>
      <c r="D55" s="25">
        <v>15</v>
      </c>
    </row>
    <row r="56" spans="1:4" ht="15.75" customHeight="1" x14ac:dyDescent="0.25">
      <c r="A56" s="25" t="s">
        <v>104</v>
      </c>
      <c r="B56" s="25" t="s">
        <v>111</v>
      </c>
      <c r="C56" s="31">
        <v>150</v>
      </c>
      <c r="D56" s="25">
        <v>15</v>
      </c>
    </row>
    <row r="57" spans="1:4" ht="15.75" customHeight="1" x14ac:dyDescent="0.25">
      <c r="A57" s="25" t="s">
        <v>105</v>
      </c>
      <c r="B57" s="25" t="s">
        <v>111</v>
      </c>
      <c r="C57" s="31">
        <v>18</v>
      </c>
      <c r="D57" s="25">
        <v>15</v>
      </c>
    </row>
    <row r="58" spans="1:4" ht="15.75" customHeight="1" x14ac:dyDescent="0.25">
      <c r="A58" s="25" t="s">
        <v>57</v>
      </c>
      <c r="B58" s="25" t="s">
        <v>111</v>
      </c>
      <c r="C58" s="31">
        <v>18</v>
      </c>
      <c r="D58" s="25">
        <v>15</v>
      </c>
    </row>
    <row r="59" spans="1:4" ht="15.75" customHeight="1" x14ac:dyDescent="0.25">
      <c r="A59" s="25" t="s">
        <v>58</v>
      </c>
      <c r="B59" s="25" t="s">
        <v>111</v>
      </c>
      <c r="C59" s="31">
        <v>18</v>
      </c>
      <c r="D59" s="25">
        <v>15</v>
      </c>
    </row>
    <row r="60" spans="1:4" ht="15.75" customHeight="1" x14ac:dyDescent="0.25">
      <c r="A60" s="25" t="s">
        <v>59</v>
      </c>
      <c r="B60" s="25" t="s">
        <v>111</v>
      </c>
      <c r="C60" s="31">
        <v>18</v>
      </c>
      <c r="D60" s="25">
        <v>15</v>
      </c>
    </row>
    <row r="61" spans="1:4" ht="15.75" customHeight="1" x14ac:dyDescent="0.25">
      <c r="A61" s="25" t="s">
        <v>60</v>
      </c>
      <c r="B61" s="25" t="s">
        <v>111</v>
      </c>
      <c r="C61" s="31">
        <v>18</v>
      </c>
      <c r="D61" s="25">
        <v>15</v>
      </c>
    </row>
    <row r="62" spans="1:4" ht="15.75" customHeight="1" x14ac:dyDescent="0.25">
      <c r="A62" s="25" t="s">
        <v>61</v>
      </c>
      <c r="B62" s="25" t="s">
        <v>111</v>
      </c>
      <c r="C62" s="31">
        <v>18</v>
      </c>
      <c r="D62" s="25">
        <v>15</v>
      </c>
    </row>
    <row r="63" spans="1:4" ht="15.75" customHeight="1" x14ac:dyDescent="0.25">
      <c r="A63" s="25" t="s">
        <v>62</v>
      </c>
      <c r="B63" s="25" t="s">
        <v>111</v>
      </c>
      <c r="C63" s="31">
        <v>18</v>
      </c>
      <c r="D63" s="25">
        <v>15</v>
      </c>
    </row>
    <row r="64" spans="1:4" ht="15.75" customHeight="1" x14ac:dyDescent="0.25">
      <c r="A64" s="25" t="s">
        <v>63</v>
      </c>
      <c r="B64" s="25" t="s">
        <v>111</v>
      </c>
      <c r="C64" s="31">
        <v>18</v>
      </c>
      <c r="D64" s="25">
        <v>15</v>
      </c>
    </row>
    <row r="65" spans="1:4" ht="15.75" customHeight="1" x14ac:dyDescent="0.25">
      <c r="A65" s="25" t="s">
        <v>64</v>
      </c>
      <c r="B65" s="25" t="s">
        <v>111</v>
      </c>
      <c r="C65" s="31">
        <v>18</v>
      </c>
      <c r="D65" s="25">
        <v>15</v>
      </c>
    </row>
    <row r="66" spans="1:4" ht="15.75" customHeight="1" x14ac:dyDescent="0.25">
      <c r="A66" s="25" t="s">
        <v>65</v>
      </c>
      <c r="B66" s="25" t="s">
        <v>111</v>
      </c>
      <c r="C66" s="31">
        <v>18</v>
      </c>
      <c r="D66" s="25">
        <v>15</v>
      </c>
    </row>
    <row r="67" spans="1:4" ht="15.75" customHeight="1" x14ac:dyDescent="0.25">
      <c r="A67" s="25" t="s">
        <v>66</v>
      </c>
      <c r="B67" s="25" t="s">
        <v>111</v>
      </c>
      <c r="C67" s="31">
        <v>18</v>
      </c>
      <c r="D67" s="25">
        <v>15</v>
      </c>
    </row>
    <row r="68" spans="1:4" ht="15.75" customHeight="1" x14ac:dyDescent="0.25">
      <c r="A68" s="25" t="s">
        <v>67</v>
      </c>
      <c r="B68" s="25" t="s">
        <v>111</v>
      </c>
      <c r="C68" s="31">
        <v>18</v>
      </c>
      <c r="D68" s="25">
        <v>15</v>
      </c>
    </row>
    <row r="69" spans="1:4" ht="15.75" customHeight="1" x14ac:dyDescent="0.25">
      <c r="A69" s="25" t="s">
        <v>68</v>
      </c>
      <c r="B69" s="25" t="s">
        <v>111</v>
      </c>
      <c r="C69" s="31">
        <v>18</v>
      </c>
      <c r="D69" s="25">
        <v>15</v>
      </c>
    </row>
    <row r="70" spans="1:4" ht="15.75" customHeight="1" x14ac:dyDescent="0.25">
      <c r="A70" s="25" t="s">
        <v>69</v>
      </c>
      <c r="B70" s="25" t="s">
        <v>111</v>
      </c>
      <c r="C70" s="31">
        <v>18</v>
      </c>
      <c r="D70" s="25">
        <v>15</v>
      </c>
    </row>
    <row r="71" spans="1:4" ht="15.75" customHeight="1" x14ac:dyDescent="0.25">
      <c r="A71" s="25" t="s">
        <v>70</v>
      </c>
      <c r="B71" s="25" t="s">
        <v>111</v>
      </c>
      <c r="C71" s="31">
        <v>15</v>
      </c>
      <c r="D71" s="25">
        <v>15</v>
      </c>
    </row>
    <row r="72" spans="1:4" ht="15.75" customHeight="1" x14ac:dyDescent="0.25">
      <c r="A72" s="25" t="s">
        <v>71</v>
      </c>
      <c r="B72" s="25" t="s">
        <v>111</v>
      </c>
      <c r="C72" s="31">
        <v>35</v>
      </c>
      <c r="D72" s="25">
        <v>15</v>
      </c>
    </row>
    <row r="73" spans="1:4" ht="15.75" customHeight="1" x14ac:dyDescent="0.25">
      <c r="A73" s="25" t="s">
        <v>72</v>
      </c>
      <c r="B73" s="25" t="s">
        <v>111</v>
      </c>
      <c r="C73" s="31">
        <v>22</v>
      </c>
      <c r="D73" s="25">
        <v>15</v>
      </c>
    </row>
    <row r="74" spans="1:4" ht="15.75" customHeight="1" x14ac:dyDescent="0.25">
      <c r="A74" s="25" t="s">
        <v>73</v>
      </c>
      <c r="B74" s="25" t="s">
        <v>111</v>
      </c>
      <c r="C74" s="31">
        <v>30</v>
      </c>
      <c r="D74" s="25">
        <v>15</v>
      </c>
    </row>
    <row r="75" spans="1:4" ht="15.75" customHeight="1" x14ac:dyDescent="0.25">
      <c r="A75" s="25" t="s">
        <v>74</v>
      </c>
      <c r="B75" s="25" t="s">
        <v>111</v>
      </c>
      <c r="C75" s="31">
        <v>25</v>
      </c>
      <c r="D75" s="25">
        <v>15</v>
      </c>
    </row>
    <row r="76" spans="1:4" ht="15.75" customHeight="1" x14ac:dyDescent="0.25">
      <c r="A76" s="25" t="s">
        <v>75</v>
      </c>
      <c r="B76" s="25" t="s">
        <v>111</v>
      </c>
      <c r="C76" s="31">
        <v>39</v>
      </c>
      <c r="D76" s="25">
        <v>15</v>
      </c>
    </row>
    <row r="77" spans="1:4" ht="15.75" customHeight="1" x14ac:dyDescent="0.25">
      <c r="A77" s="25" t="s">
        <v>76</v>
      </c>
      <c r="B77" s="25" t="s">
        <v>111</v>
      </c>
      <c r="C77" s="31">
        <v>6</v>
      </c>
      <c r="D77" s="25">
        <v>15</v>
      </c>
    </row>
    <row r="78" spans="1:4" ht="15.75" customHeight="1" x14ac:dyDescent="0.25">
      <c r="A78" s="25" t="s">
        <v>77</v>
      </c>
      <c r="B78" s="25" t="s">
        <v>111</v>
      </c>
      <c r="C78" s="31">
        <v>30</v>
      </c>
      <c r="D78" s="25">
        <v>15</v>
      </c>
    </row>
    <row r="79" spans="1:4" ht="15.75" customHeight="1" x14ac:dyDescent="0.25">
      <c r="A79" s="25" t="s">
        <v>78</v>
      </c>
      <c r="B79" s="25" t="s">
        <v>111</v>
      </c>
      <c r="C79" s="31">
        <v>28</v>
      </c>
      <c r="D79" s="25">
        <v>15</v>
      </c>
    </row>
    <row r="80" spans="1:4" ht="15.75" customHeight="1" x14ac:dyDescent="0.25">
      <c r="A80" s="25" t="s">
        <v>79</v>
      </c>
      <c r="B80" s="25" t="s">
        <v>111</v>
      </c>
      <c r="C80" s="31">
        <v>33</v>
      </c>
      <c r="D80" s="25">
        <v>15</v>
      </c>
    </row>
    <row r="81" spans="1:4" ht="15.75" customHeight="1" x14ac:dyDescent="0.25">
      <c r="A81" s="25" t="s">
        <v>80</v>
      </c>
      <c r="B81" s="25" t="s">
        <v>111</v>
      </c>
      <c r="C81" s="31">
        <v>28</v>
      </c>
      <c r="D81" s="25">
        <v>15</v>
      </c>
    </row>
    <row r="82" spans="1:4" ht="15.75" customHeight="1" x14ac:dyDescent="0.25">
      <c r="A82" s="25" t="s">
        <v>81</v>
      </c>
      <c r="B82" s="25" t="s">
        <v>111</v>
      </c>
      <c r="C82" s="31">
        <v>1</v>
      </c>
      <c r="D82" s="25">
        <v>21</v>
      </c>
    </row>
    <row r="83" spans="1:4" ht="15.75" customHeight="1" x14ac:dyDescent="0.25">
      <c r="A83" s="25" t="s">
        <v>82</v>
      </c>
      <c r="B83" s="25" t="s">
        <v>111</v>
      </c>
      <c r="C83" s="31">
        <v>2</v>
      </c>
      <c r="D83" s="25">
        <v>21</v>
      </c>
    </row>
    <row r="84" spans="1:4" ht="15.75" customHeight="1" x14ac:dyDescent="0.25">
      <c r="A84" s="25" t="s">
        <v>83</v>
      </c>
      <c r="B84" s="25" t="s">
        <v>111</v>
      </c>
      <c r="C84" s="31">
        <v>3</v>
      </c>
      <c r="D84" s="25">
        <v>21</v>
      </c>
    </row>
    <row r="85" spans="1:4" ht="15.75" customHeight="1" x14ac:dyDescent="0.25">
      <c r="A85" s="25" t="s">
        <v>84</v>
      </c>
      <c r="B85" s="25" t="s">
        <v>111</v>
      </c>
      <c r="C85" s="31">
        <v>60</v>
      </c>
      <c r="D85" s="25">
        <v>21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položka</vt:lpstr>
      <vt:lpstr>položky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Baarová</dc:creator>
  <cp:lastModifiedBy>Uživatel</cp:lastModifiedBy>
  <cp:lastPrinted>2016-10-04T18:55:58Z</cp:lastPrinted>
  <dcterms:created xsi:type="dcterms:W3CDTF">2014-10-02T05:21:30Z</dcterms:created>
  <dcterms:modified xsi:type="dcterms:W3CDTF">2017-08-28T06:51:47Z</dcterms:modified>
</cp:coreProperties>
</file>