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ento_zošit" defaultThemeVersion="124226"/>
  <bookViews>
    <workbookView xWindow="240" yWindow="165" windowWidth="14805" windowHeight="7950"/>
  </bookViews>
  <sheets>
    <sheet name="Hárok1" sheetId="1" r:id="rId1"/>
  </sheets>
  <calcPr calcId="144525"/>
</workbook>
</file>

<file path=xl/calcChain.xml><?xml version="1.0" encoding="utf-8"?>
<calcChain xmlns="http://schemas.openxmlformats.org/spreadsheetml/2006/main">
  <c r="A7" i="1" l="1"/>
  <c r="A8" i="1" s="1"/>
  <c r="P13" i="1"/>
  <c r="R13" i="1" s="1"/>
  <c r="P12" i="1"/>
  <c r="R12" i="1" s="1"/>
  <c r="P11" i="1"/>
  <c r="R11" i="1" s="1"/>
  <c r="P10" i="1"/>
  <c r="R10" i="1" s="1"/>
  <c r="P9" i="1"/>
  <c r="R9" i="1" s="1"/>
  <c r="P8" i="1"/>
  <c r="R8" i="1" s="1"/>
  <c r="P7" i="1"/>
  <c r="R7" i="1" s="1"/>
  <c r="P6" i="1"/>
  <c r="R6" i="1" s="1"/>
  <c r="P5" i="1"/>
  <c r="R5" i="1" s="1"/>
  <c r="P4" i="1"/>
  <c r="R4" i="1" s="1"/>
  <c r="L2" i="1"/>
  <c r="C13" i="1" s="1"/>
  <c r="A15" i="1" l="1"/>
  <c r="L16" i="1" s="1"/>
  <c r="C5" i="1"/>
  <c r="C12" i="1"/>
  <c r="L1" i="1"/>
  <c r="E16" i="1" s="1"/>
  <c r="G16" i="1" s="1"/>
  <c r="C9" i="1"/>
  <c r="A11" i="1"/>
  <c r="G14" i="1" s="1"/>
  <c r="C4" i="1"/>
  <c r="C6" i="1"/>
  <c r="C7" i="1"/>
  <c r="C8" i="1"/>
  <c r="C10" i="1"/>
  <c r="C11" i="1"/>
  <c r="P16" i="1" l="1"/>
  <c r="N1" i="1"/>
  <c r="I16" i="1"/>
</calcChain>
</file>

<file path=xl/comments1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38"/>
          </rPr>
          <t>Ak zákl. vojenská služba trvala iba 6 mesiacov, tak napíš do kolonky hodnotu 0,5.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9 mesiacov = 0,75</t>
        </r>
      </text>
    </comment>
  </commentList>
</comments>
</file>

<file path=xl/sharedStrings.xml><?xml version="1.0" encoding="utf-8"?>
<sst xmlns="http://schemas.openxmlformats.org/spreadsheetml/2006/main" count="56" uniqueCount="47">
  <si>
    <t>rokov</t>
  </si>
  <si>
    <t>dní</t>
  </si>
  <si>
    <t>,</t>
  </si>
  <si>
    <t>Dnes je:</t>
  </si>
  <si>
    <t>Hrubý ročný príjem</t>
  </si>
  <si>
    <r>
      <rPr>
        <b/>
        <sz val="8"/>
        <color indexed="20"/>
        <rFont val="Arial CE"/>
        <charset val="238"/>
      </rPr>
      <t>Priemerný</t>
    </r>
    <r>
      <rPr>
        <b/>
        <sz val="9"/>
        <color indexed="20"/>
        <rFont val="Arial CE"/>
        <family val="2"/>
        <charset val="238"/>
      </rPr>
      <t xml:space="preserve"> mesačný plat</t>
    </r>
  </si>
  <si>
    <t>Mesiace v roku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</si>
  <si>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</si>
  <si>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</si>
  <si>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</si>
  <si>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</si>
  <si>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</si>
  <si>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</si>
  <si>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</si>
  <si>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</si>
  <si>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</si>
  <si>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</si>
  <si>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</si>
  <si>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</si>
  <si>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Hrubý príjem</t>
  </si>
  <si>
    <t>k tomuto dát. odprac. rokov</t>
  </si>
  <si>
    <t>máš odpracovanéné</t>
  </si>
  <si>
    <t>a ešte musíš</t>
  </si>
  <si>
    <t>odpracovať</t>
  </si>
  <si>
    <r>
      <t xml:space="preserve">Nárok na  dôchodok dosiahneš v roku </t>
    </r>
    <r>
      <rPr>
        <b/>
        <sz val="10"/>
        <color indexed="62"/>
        <rFont val="Arial CE"/>
        <charset val="238"/>
      </rPr>
      <t>(orientačný údaj)</t>
    </r>
  </si>
  <si>
    <t>Výsledný priemerný plat z ktorého sa ráta dôchodok</t>
  </si>
  <si>
    <r>
      <t xml:space="preserve">Odchodné                    </t>
    </r>
    <r>
      <rPr>
        <b/>
        <sz val="9"/>
        <color theme="1"/>
        <rFont val="Arial CE"/>
        <family val="2"/>
        <charset val="238"/>
      </rPr>
      <t>(orientačná hodnota, nezdanená)</t>
    </r>
  </si>
  <si>
    <t>Ozbrojené zbory</t>
  </si>
  <si>
    <t>zákl./náhr.           voj. služba</t>
  </si>
  <si>
    <r>
      <t xml:space="preserve">započítaných </t>
    </r>
    <r>
      <rPr>
        <b/>
        <sz val="11"/>
        <color indexed="62"/>
        <rFont val="Arial CE"/>
        <charset val="238"/>
      </rPr>
      <t>rokov celkom</t>
    </r>
  </si>
  <si>
    <t>˃ ˂</t>
  </si>
  <si>
    <t>Odslúžené roky</t>
  </si>
  <si>
    <t>Počet potrebných odpracovaných rokov k získaniu nároku na  dôchodok</t>
  </si>
  <si>
    <t>Odpraqcované roky</t>
  </si>
  <si>
    <t>Dĺžka trvania pracovného pomeru</t>
  </si>
  <si>
    <t>V pracovnom pomere od:</t>
  </si>
  <si>
    <t>Priemer</t>
  </si>
  <si>
    <r>
      <t>Pri dátume 1.</t>
    </r>
    <r>
      <rPr>
        <b/>
        <sz val="12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scheme val="minor"/>
      </rPr>
      <t>.1999 by mal byť výsledný priemerný plat viď.  L16 1900 - to sedí. (Priemer len z jedného roku)</t>
    </r>
  </si>
  <si>
    <r>
      <t>Pri dátume 1.</t>
    </r>
    <r>
      <rPr>
        <b/>
        <sz val="12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scheme val="minor"/>
      </rPr>
      <t>.1999 by mal byť výsledný priemerný plat viď.  L16 1850 - to nesedí. (Priemer z 2 rokov)</t>
    </r>
  </si>
  <si>
    <t>Pri dátume 1.6.2000 by mal byť výsledný priemerný plat viď.  L16 1800 - to nesedí. (Priemer z 3 rokov)</t>
  </si>
  <si>
    <t>Pri dátume 1.6.2001 by mal byť výsledný priemerný plat viď.  L16 1750 - to nesedí. (Priemer z 4 rokov)</t>
  </si>
  <si>
    <t>Pri dátume 1.6.2002 by mal byť výsledný priemerný plat viď.  L16 1700 - to nesedí. (Priemer z 5 rokov)</t>
  </si>
  <si>
    <t>Pri dátume 1.6.2003 by mal byť výsledný priemerný plat viď.  L16 1650 - to nesedí. (Priemer z 6 rokov)</t>
  </si>
  <si>
    <t>Pri dátume 1.6.2004 by mal byť výsledný priemerný plat viď.  L16 1600 - to nesedí. (Priemer z 7 rokov)</t>
  </si>
  <si>
    <t>Pri dátume 1.6.2005 by mal byť výsledný priemerný plat viď.  L16 1550 - to nesedí. (Priemer z 8 rokov)</t>
  </si>
  <si>
    <t>Pri dátume 1.6.2006 by mal byť výsledný priemerný plat viď.  L16 1500 - to nesedí. (Priemer z 9 rokov)</t>
  </si>
  <si>
    <t>Pri dátume 1.6.2007 by mal byť výsledný priemerný plat viď.  L16 1450 - to nesedí. (Priemer z 10 rokov)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</si>
</sst>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;@"/>
    <numFmt numFmtId="165" formatCode="0.000"/>
    <numFmt numFmtId="166" formatCode="0.0"/>
  </numFmts>
  <fonts count="42" x14ac:knownFonts="1"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0"/>
      <name val="Arial CE"/>
      <charset val="238"/>
    </font>
    <font>
      <sz val="14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sz val="14"/>
      <name val="Arial CE"/>
      <charset val="238"/>
    </font>
    <font>
      <sz val="12"/>
      <color indexed="10"/>
      <name val="Arial CE"/>
      <family val="2"/>
      <charset val="238"/>
    </font>
    <font>
      <b/>
      <sz val="18"/>
      <color indexed="12"/>
      <name val="Arial CE"/>
      <family val="2"/>
      <charset val="238"/>
    </font>
    <font>
      <b/>
      <sz val="10"/>
      <color indexed="2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20"/>
      <name val="Arial CE"/>
      <charset val="238"/>
    </font>
    <font>
      <b/>
      <sz val="8"/>
      <color indexed="20"/>
      <name val="Arial CE"/>
      <charset val="238"/>
    </font>
    <font>
      <b/>
      <sz val="9"/>
      <color indexed="20"/>
      <name val="Arial CE"/>
      <family val="2"/>
      <charset val="238"/>
    </font>
    <font>
      <b/>
      <sz val="11"/>
      <color indexed="20"/>
      <name val="Arial CE"/>
      <family val="2"/>
      <charset val="238"/>
    </font>
    <font>
      <b/>
      <sz val="12"/>
      <color indexed="20"/>
      <name val="Arial CE"/>
      <family val="2"/>
      <charset val="238"/>
    </font>
    <font>
      <sz val="12"/>
      <name val="Arial CE"/>
      <family val="2"/>
      <charset val="238"/>
    </font>
    <font>
      <b/>
      <sz val="14"/>
      <color indexed="62"/>
      <name val="Arial CE"/>
      <family val="2"/>
      <charset val="238"/>
    </font>
    <font>
      <b/>
      <sz val="11"/>
      <color indexed="62"/>
      <name val="Arial CE"/>
      <family val="2"/>
      <charset val="238"/>
    </font>
    <font>
      <b/>
      <sz val="10"/>
      <color indexed="62"/>
      <name val="Arial CE"/>
      <family val="2"/>
      <charset val="238"/>
    </font>
    <font>
      <b/>
      <sz val="14"/>
      <color indexed="20"/>
      <name val="Arial CE"/>
      <family val="2"/>
      <charset val="238"/>
    </font>
    <font>
      <b/>
      <sz val="7.5"/>
      <color indexed="62"/>
      <name val="Arial CE"/>
      <family val="2"/>
      <charset val="238"/>
    </font>
    <font>
      <b/>
      <sz val="7"/>
      <color indexed="62"/>
      <name val="Arial CE"/>
      <family val="2"/>
      <charset val="238"/>
    </font>
    <font>
      <b/>
      <sz val="9"/>
      <color indexed="62"/>
      <name val="Arial CE"/>
      <family val="2"/>
      <charset val="238"/>
    </font>
    <font>
      <sz val="8"/>
      <name val="Arial CE"/>
      <family val="2"/>
      <charset val="238"/>
    </font>
    <font>
      <sz val="18"/>
      <name val="Arial CE"/>
      <family val="2"/>
      <charset val="238"/>
    </font>
    <font>
      <b/>
      <sz val="12"/>
      <color indexed="62"/>
      <name val="Arial CE"/>
      <family val="2"/>
      <charset val="238"/>
    </font>
    <font>
      <b/>
      <sz val="10"/>
      <color indexed="62"/>
      <name val="Arial CE"/>
      <charset val="238"/>
    </font>
    <font>
      <b/>
      <sz val="12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sz val="18"/>
      <color indexed="20"/>
      <name val="Arial CE"/>
      <family val="2"/>
      <charset val="238"/>
    </font>
    <font>
      <b/>
      <sz val="11"/>
      <color indexed="62"/>
      <name val="Arial CE"/>
      <charset val="238"/>
    </font>
    <font>
      <sz val="12"/>
      <name val="Calibri"/>
      <family val="2"/>
      <charset val="238"/>
    </font>
    <font>
      <sz val="20"/>
      <color indexed="6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62"/>
      <name val="Arial CE"/>
      <charset val="238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D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2"/>
      </right>
      <top style="medium">
        <color indexed="64"/>
      </top>
      <bottom/>
      <diagonal/>
    </border>
    <border>
      <left style="double">
        <color indexed="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2"/>
      </top>
      <bottom style="double">
        <color indexed="62"/>
      </bottom>
      <diagonal/>
    </border>
    <border>
      <left style="hair">
        <color indexed="62"/>
      </left>
      <right/>
      <top style="hair">
        <color indexed="62"/>
      </top>
      <bottom style="hair">
        <color indexed="62"/>
      </bottom>
      <diagonal/>
    </border>
    <border>
      <left style="medium">
        <color indexed="64"/>
      </left>
      <right/>
      <top style="medium">
        <color indexed="64"/>
      </top>
      <bottom style="double">
        <color indexed="62"/>
      </bottom>
      <diagonal/>
    </border>
    <border>
      <left/>
      <right style="double">
        <color indexed="62"/>
      </right>
      <top style="medium">
        <color indexed="64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medium">
        <color indexed="64"/>
      </top>
      <bottom style="double">
        <color indexed="62"/>
      </bottom>
      <diagonal/>
    </border>
    <border>
      <left style="double">
        <color indexed="62"/>
      </left>
      <right style="medium">
        <color indexed="64"/>
      </right>
      <top style="medium">
        <color indexed="64"/>
      </top>
      <bottom style="double">
        <color indexed="62"/>
      </bottom>
      <diagonal/>
    </border>
    <border>
      <left style="medium">
        <color indexed="64"/>
      </left>
      <right/>
      <top/>
      <bottom style="double">
        <color indexed="62"/>
      </bottom>
      <diagonal/>
    </border>
    <border>
      <left/>
      <right style="double">
        <color indexed="62"/>
      </right>
      <top/>
      <bottom style="double">
        <color indexed="62"/>
      </bottom>
      <diagonal/>
    </border>
    <border>
      <left style="double">
        <color indexed="62"/>
      </left>
      <right style="medium">
        <color indexed="64"/>
      </right>
      <top/>
      <bottom style="double">
        <color indexed="62"/>
      </bottom>
      <diagonal/>
    </border>
    <border>
      <left style="medium">
        <color indexed="64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medium">
        <color indexed="64"/>
      </left>
      <right/>
      <top style="double">
        <color indexed="62"/>
      </top>
      <bottom style="double">
        <color indexed="62"/>
      </bottom>
      <diagonal/>
    </border>
    <border>
      <left style="double">
        <color indexed="62"/>
      </left>
      <right style="medium">
        <color indexed="64"/>
      </right>
      <top style="double">
        <color indexed="62"/>
      </top>
      <bottom style="double">
        <color indexed="62"/>
      </bottom>
      <diagonal/>
    </border>
    <border>
      <left style="medium">
        <color indexed="64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/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medium">
        <color indexed="64"/>
      </bottom>
      <diagonal/>
    </border>
    <border>
      <left style="double">
        <color indexed="62"/>
      </left>
      <right style="medium">
        <color indexed="64"/>
      </right>
      <top style="double">
        <color indexed="62"/>
      </top>
      <bottom style="medium">
        <color indexed="64"/>
      </bottom>
      <diagonal/>
    </border>
    <border>
      <left style="medium">
        <color indexed="64"/>
      </left>
      <right/>
      <top style="double">
        <color indexed="62"/>
      </top>
      <bottom style="medium">
        <color indexed="64"/>
      </bottom>
      <diagonal/>
    </border>
    <border>
      <left/>
      <right/>
      <top style="double">
        <color indexed="62"/>
      </top>
      <bottom style="medium">
        <color indexed="64"/>
      </bottom>
      <diagonal/>
    </border>
    <border>
      <left style="medium">
        <color indexed="64"/>
      </left>
      <right style="double">
        <color indexed="62"/>
      </right>
      <top style="medium">
        <color indexed="64"/>
      </top>
      <bottom style="medium">
        <color indexed="64"/>
      </bottom>
      <diagonal/>
    </border>
    <border>
      <left style="double">
        <color indexed="62"/>
      </left>
      <right style="double">
        <color indexed="62"/>
      </right>
      <top style="medium">
        <color indexed="64"/>
      </top>
      <bottom style="medium">
        <color indexed="64"/>
      </bottom>
      <diagonal/>
    </border>
    <border>
      <left style="double">
        <color indexed="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2"/>
      </right>
      <top style="medium">
        <color indexed="64"/>
      </top>
      <bottom style="double">
        <color indexed="62"/>
      </bottom>
      <diagonal/>
    </border>
    <border>
      <left style="double">
        <color indexed="62"/>
      </left>
      <right/>
      <top style="medium">
        <color indexed="64"/>
      </top>
      <bottom style="double">
        <color indexed="62"/>
      </bottom>
      <diagonal/>
    </border>
    <border>
      <left style="double">
        <color indexed="64"/>
      </left>
      <right style="double">
        <color indexed="62"/>
      </right>
      <top style="medium">
        <color indexed="64"/>
      </top>
      <bottom style="double">
        <color indexed="62"/>
      </bottom>
      <diagonal/>
    </border>
    <border>
      <left/>
      <right/>
      <top/>
      <bottom style="double">
        <color indexed="62"/>
      </bottom>
      <diagonal/>
    </border>
    <border>
      <left/>
      <right style="medium">
        <color indexed="64"/>
      </right>
      <top/>
      <bottom style="double">
        <color indexed="62"/>
      </bottom>
      <diagonal/>
    </border>
    <border>
      <left style="medium">
        <color indexed="64"/>
      </left>
      <right style="double">
        <color indexed="62"/>
      </right>
      <top style="double">
        <color indexed="62"/>
      </top>
      <bottom style="medium">
        <color indexed="64"/>
      </bottom>
      <diagonal/>
    </border>
    <border>
      <left style="double">
        <color indexed="62"/>
      </left>
      <right/>
      <top style="double">
        <color indexed="62"/>
      </top>
      <bottom style="medium">
        <color indexed="64"/>
      </bottom>
      <diagonal/>
    </border>
    <border>
      <left style="double">
        <color indexed="64"/>
      </left>
      <right style="double">
        <color indexed="62"/>
      </right>
      <top style="double">
        <color indexed="62"/>
      </top>
      <bottom style="medium">
        <color indexed="64"/>
      </bottom>
      <diagonal/>
    </border>
    <border>
      <left/>
      <right style="double">
        <color indexed="62"/>
      </right>
      <top style="double">
        <color indexed="62"/>
      </top>
      <bottom style="medium">
        <color indexed="64"/>
      </bottom>
      <diagonal/>
    </border>
    <border>
      <left/>
      <right style="medium">
        <color indexed="64"/>
      </right>
      <top style="double">
        <color indexed="62"/>
      </top>
      <bottom style="medium">
        <color indexed="64"/>
      </bottom>
      <diagonal/>
    </border>
    <border diagonalUp="1" diagonalDown="1">
      <left/>
      <right style="medium">
        <color indexed="64"/>
      </right>
      <top style="hair">
        <color indexed="62"/>
      </top>
      <bottom/>
      <diagonal style="hair">
        <color indexed="62"/>
      </diagonal>
    </border>
    <border diagonalUp="1" diagonalDown="1">
      <left/>
      <right style="medium">
        <color indexed="64"/>
      </right>
      <top/>
      <bottom/>
      <diagonal style="hair">
        <color indexed="62"/>
      </diagonal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/>
      <protection hidden="1"/>
    </xf>
    <xf numFmtId="165" fontId="5" fillId="3" borderId="0" xfId="0" applyNumberFormat="1" applyFont="1" applyFill="1" applyBorder="1" applyAlignment="1" applyProtection="1">
      <protection hidden="1"/>
    </xf>
    <xf numFmtId="1" fontId="6" fillId="3" borderId="0" xfId="0" applyNumberFormat="1" applyFont="1" applyFill="1" applyBorder="1" applyAlignment="1" applyProtection="1">
      <alignment horizont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1" fontId="1" fillId="3" borderId="0" xfId="0" applyNumberFormat="1" applyFont="1" applyFill="1" applyBorder="1" applyAlignment="1" applyProtection="1">
      <alignment vertical="center"/>
      <protection hidden="1"/>
    </xf>
    <xf numFmtId="0" fontId="1" fillId="3" borderId="4" xfId="0" applyFont="1" applyFill="1" applyBorder="1" applyAlignment="1" applyProtection="1">
      <alignment vertical="center"/>
      <protection hidden="1"/>
    </xf>
    <xf numFmtId="14" fontId="8" fillId="5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8" xfId="0" applyFont="1" applyFill="1" applyBorder="1" applyAlignment="1" applyProtection="1">
      <alignment horizontal="center" vertical="center" wrapText="1"/>
      <protection hidden="1"/>
    </xf>
    <xf numFmtId="0" fontId="16" fillId="2" borderId="10" xfId="0" applyFont="1" applyFill="1" applyBorder="1" applyAlignment="1" applyProtection="1">
      <alignment horizontal="center" vertical="center"/>
      <protection hidden="1"/>
    </xf>
    <xf numFmtId="0" fontId="17" fillId="7" borderId="13" xfId="0" applyFont="1" applyFill="1" applyBorder="1" applyAlignment="1" applyProtection="1">
      <alignment horizontal="center" vertical="center"/>
      <protection hidden="1"/>
    </xf>
    <xf numFmtId="0" fontId="17" fillId="7" borderId="14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8" fillId="7" borderId="18" xfId="0" applyFont="1" applyFill="1" applyBorder="1" applyAlignment="1" applyProtection="1">
      <alignment horizontal="center" vertical="center" wrapText="1"/>
      <protection hidden="1"/>
    </xf>
    <xf numFmtId="0" fontId="16" fillId="7" borderId="19" xfId="0" applyFont="1" applyFill="1" applyBorder="1" applyAlignment="1" applyProtection="1">
      <alignment horizontal="center" vertical="center"/>
      <protection hidden="1"/>
    </xf>
    <xf numFmtId="3" fontId="19" fillId="4" borderId="19" xfId="0" applyNumberFormat="1" applyFont="1" applyFill="1" applyBorder="1" applyAlignment="1" applyProtection="1">
      <alignment horizontal="center" vertical="center"/>
      <protection locked="0"/>
    </xf>
    <xf numFmtId="3" fontId="15" fillId="6" borderId="21" xfId="0" applyNumberFormat="1" applyFont="1" applyFill="1" applyBorder="1" applyAlignment="1" applyProtection="1">
      <alignment horizontal="center" vertical="center"/>
      <protection hidden="1"/>
    </xf>
    <xf numFmtId="14" fontId="18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10" xfId="0" applyFont="1" applyFill="1" applyBorder="1" applyAlignment="1" applyProtection="1">
      <alignment horizontal="center" vertical="center" wrapText="1"/>
      <protection hidden="1"/>
    </xf>
    <xf numFmtId="165" fontId="18" fillId="2" borderId="10" xfId="0" applyNumberFormat="1" applyFont="1" applyFill="1" applyBorder="1" applyAlignment="1" applyProtection="1">
      <alignment horizontal="center" vertical="center" wrapText="1"/>
      <protection hidden="1"/>
    </xf>
    <xf numFmtId="1" fontId="18" fillId="2" borderId="10" xfId="0" applyNumberFormat="1" applyFont="1" applyFill="1" applyBorder="1" applyAlignment="1" applyProtection="1">
      <alignment horizontal="left" vertical="center" wrapText="1" indent="3"/>
      <protection hidden="1"/>
    </xf>
    <xf numFmtId="0" fontId="22" fillId="2" borderId="10" xfId="0" applyFont="1" applyFill="1" applyBorder="1" applyAlignment="1" applyProtection="1">
      <alignment horizontal="center" vertical="center" wrapText="1"/>
      <protection hidden="1"/>
    </xf>
    <xf numFmtId="0" fontId="23" fillId="2" borderId="10" xfId="0" applyFont="1" applyFill="1" applyBorder="1" applyAlignment="1" applyProtection="1">
      <alignment horizontal="center" vertical="center" wrapText="1"/>
      <protection hidden="1"/>
    </xf>
    <xf numFmtId="0" fontId="18" fillId="2" borderId="10" xfId="0" applyFont="1" applyFill="1" applyBorder="1" applyAlignment="1" applyProtection="1">
      <alignment horizontal="center" vertical="center" wrapText="1"/>
      <protection hidden="1"/>
    </xf>
    <xf numFmtId="0" fontId="19" fillId="2" borderId="10" xfId="0" applyFont="1" applyFill="1" applyBorder="1" applyAlignment="1" applyProtection="1">
      <alignment horizontal="center" vertical="center" wrapText="1"/>
      <protection hidden="1"/>
    </xf>
    <xf numFmtId="0" fontId="18" fillId="7" borderId="22" xfId="0" applyFont="1" applyFill="1" applyBorder="1" applyAlignment="1" applyProtection="1">
      <alignment horizontal="center" vertical="center" wrapText="1"/>
      <protection hidden="1"/>
    </xf>
    <xf numFmtId="0" fontId="16" fillId="7" borderId="23" xfId="0" applyFont="1" applyFill="1" applyBorder="1" applyAlignment="1" applyProtection="1">
      <alignment horizontal="center" vertical="center"/>
      <protection hidden="1"/>
    </xf>
    <xf numFmtId="3" fontId="19" fillId="4" borderId="23" xfId="0" applyNumberFormat="1" applyFont="1" applyFill="1" applyBorder="1" applyAlignment="1" applyProtection="1">
      <alignment horizontal="center" vertical="center"/>
      <protection locked="0"/>
    </xf>
    <xf numFmtId="3" fontId="15" fillId="6" borderId="25" xfId="0" applyNumberFormat="1" applyFont="1" applyFill="1" applyBorder="1" applyAlignment="1" applyProtection="1">
      <alignment horizontal="center" vertical="center"/>
      <protection hidden="1"/>
    </xf>
    <xf numFmtId="1" fontId="30" fillId="2" borderId="0" xfId="0" applyNumberFormat="1" applyFont="1" applyFill="1" applyBorder="1" applyAlignment="1" applyProtection="1">
      <alignment horizontal="center" vertical="center"/>
      <protection hidden="1"/>
    </xf>
    <xf numFmtId="0" fontId="18" fillId="5" borderId="33" xfId="0" applyFont="1" applyFill="1" applyBorder="1" applyAlignment="1" applyProtection="1">
      <alignment horizontal="center" vertical="center" wrapText="1"/>
      <protection hidden="1"/>
    </xf>
    <xf numFmtId="1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wrapText="1"/>
      <protection hidden="1"/>
    </xf>
    <xf numFmtId="1" fontId="32" fillId="2" borderId="0" xfId="0" applyNumberFormat="1" applyFont="1" applyFill="1" applyBorder="1" applyAlignment="1" applyProtection="1">
      <alignment wrapText="1"/>
      <protection hidden="1"/>
    </xf>
    <xf numFmtId="0" fontId="26" fillId="5" borderId="38" xfId="0" applyFont="1" applyFill="1" applyBorder="1" applyAlignment="1" applyProtection="1">
      <alignment horizontal="center" vertical="center" wrapText="1"/>
      <protection hidden="1"/>
    </xf>
    <xf numFmtId="14" fontId="24" fillId="2" borderId="43" xfId="0" applyNumberFormat="1" applyFont="1" applyFill="1" applyBorder="1" applyProtection="1">
      <protection hidden="1"/>
    </xf>
    <xf numFmtId="1" fontId="16" fillId="2" borderId="44" xfId="0" applyNumberFormat="1" applyFont="1" applyFill="1" applyBorder="1" applyAlignment="1" applyProtection="1">
      <alignment wrapText="1"/>
      <protection hidden="1"/>
    </xf>
    <xf numFmtId="166" fontId="33" fillId="4" borderId="24" xfId="0" applyNumberFormat="1" applyFont="1" applyFill="1" applyBorder="1" applyAlignment="1" applyProtection="1">
      <alignment horizontal="center" vertical="center" wrapText="1"/>
      <protection locked="0"/>
    </xf>
    <xf numFmtId="1" fontId="33" fillId="5" borderId="24" xfId="0" applyNumberFormat="1" applyFont="1" applyFill="1" applyBorder="1" applyAlignment="1" applyProtection="1">
      <alignment horizontal="center" vertical="center" wrapText="1"/>
      <protection hidden="1"/>
    </xf>
    <xf numFmtId="1" fontId="33" fillId="5" borderId="39" xfId="0" applyNumberFormat="1" applyFont="1" applyFill="1" applyBorder="1" applyAlignment="1" applyProtection="1">
      <alignment horizontal="center" vertical="center" wrapText="1"/>
      <protection hidden="1"/>
    </xf>
    <xf numFmtId="3" fontId="34" fillId="5" borderId="40" xfId="0" applyNumberFormat="1" applyFont="1" applyFill="1" applyBorder="1" applyAlignment="1" applyProtection="1">
      <alignment horizontal="center" vertical="center"/>
      <protection hidden="1"/>
    </xf>
    <xf numFmtId="3" fontId="34" fillId="5" borderId="25" xfId="0" applyNumberFormat="1" applyFont="1" applyFill="1" applyBorder="1" applyAlignment="1" applyProtection="1">
      <alignment horizontal="center" vertical="center"/>
      <protection hidden="1"/>
    </xf>
    <xf numFmtId="14" fontId="35" fillId="8" borderId="41" xfId="0" applyNumberFormat="1" applyFont="1" applyFill="1" applyBorder="1" applyAlignment="1" applyProtection="1">
      <alignment horizontal="center" vertical="center" wrapText="1"/>
      <protection hidden="1"/>
    </xf>
    <xf numFmtId="14" fontId="35" fillId="8" borderId="24" xfId="0" applyNumberFormat="1" applyFont="1" applyFill="1" applyBorder="1" applyAlignment="1" applyProtection="1">
      <alignment horizontal="center" vertical="center" wrapText="1"/>
      <protection hidden="1"/>
    </xf>
    <xf numFmtId="14" fontId="35" fillId="8" borderId="39" xfId="0" applyNumberFormat="1" applyFont="1" applyFill="1" applyBorder="1" applyAlignment="1" applyProtection="1">
      <alignment horizontal="center" vertical="center" wrapText="1"/>
      <protection hidden="1"/>
    </xf>
    <xf numFmtId="3" fontId="36" fillId="10" borderId="26" xfId="0" applyNumberFormat="1" applyFont="1" applyFill="1" applyBorder="1" applyAlignment="1" applyProtection="1">
      <alignment horizontal="center" vertical="center" wrapText="1"/>
      <protection hidden="1"/>
    </xf>
    <xf numFmtId="3" fontId="36" fillId="10" borderId="27" xfId="0" applyNumberFormat="1" applyFont="1" applyFill="1" applyBorder="1" applyAlignment="1" applyProtection="1">
      <alignment horizontal="center" vertical="center" wrapText="1"/>
      <protection hidden="1"/>
    </xf>
    <xf numFmtId="3" fontId="36" fillId="10" borderId="42" xfId="0" applyNumberFormat="1" applyFont="1" applyFill="1" applyBorder="1" applyAlignment="1" applyProtection="1">
      <alignment horizontal="center" vertical="center" wrapText="1"/>
      <protection hidden="1"/>
    </xf>
    <xf numFmtId="1" fontId="37" fillId="9" borderId="26" xfId="0" applyNumberFormat="1" applyFont="1" applyFill="1" applyBorder="1" applyAlignment="1" applyProtection="1">
      <alignment horizontal="center" vertical="center"/>
      <protection hidden="1"/>
    </xf>
    <xf numFmtId="1" fontId="37" fillId="9" borderId="27" xfId="0" applyNumberFormat="1" applyFont="1" applyFill="1" applyBorder="1" applyAlignment="1" applyProtection="1">
      <alignment horizontal="center" vertical="center"/>
      <protection hidden="1"/>
    </xf>
    <xf numFmtId="1" fontId="37" fillId="9" borderId="42" xfId="0" applyNumberFormat="1" applyFont="1" applyFill="1" applyBorder="1" applyAlignment="1" applyProtection="1">
      <alignment horizontal="center" vertical="center"/>
      <protection hidden="1"/>
    </xf>
    <xf numFmtId="3" fontId="20" fillId="6" borderId="20" xfId="0" applyNumberFormat="1" applyFont="1" applyFill="1" applyBorder="1" applyAlignment="1" applyProtection="1">
      <alignment horizontal="center" vertical="center"/>
      <protection hidden="1"/>
    </xf>
    <xf numFmtId="3" fontId="20" fillId="6" borderId="9" xfId="0" applyNumberFormat="1" applyFont="1" applyFill="1" applyBorder="1" applyAlignment="1" applyProtection="1">
      <alignment horizontal="center" vertical="center"/>
      <protection hidden="1"/>
    </xf>
    <xf numFmtId="3" fontId="20" fillId="6" borderId="26" xfId="0" applyNumberFormat="1" applyFont="1" applyFill="1" applyBorder="1" applyAlignment="1" applyProtection="1">
      <alignment horizontal="center" vertical="center"/>
      <protection hidden="1"/>
    </xf>
    <xf numFmtId="3" fontId="20" fillId="6" borderId="27" xfId="0" applyNumberFormat="1" applyFont="1" applyFill="1" applyBorder="1" applyAlignment="1" applyProtection="1">
      <alignment horizontal="center" vertical="center"/>
      <protection hidden="1"/>
    </xf>
    <xf numFmtId="0" fontId="18" fillId="8" borderId="28" xfId="0" applyFont="1" applyFill="1" applyBorder="1" applyAlignment="1" applyProtection="1">
      <alignment horizontal="center" vertical="center" wrapText="1"/>
      <protection hidden="1"/>
    </xf>
    <xf numFmtId="0" fontId="18" fillId="8" borderId="29" xfId="0" applyFont="1" applyFill="1" applyBorder="1" applyAlignment="1" applyProtection="1">
      <alignment horizontal="center" vertical="center" wrapText="1"/>
      <protection hidden="1"/>
    </xf>
    <xf numFmtId="1" fontId="25" fillId="8" borderId="29" xfId="0" applyNumberFormat="1" applyFont="1" applyFill="1" applyBorder="1" applyAlignment="1" applyProtection="1">
      <alignment horizontal="center" vertical="center"/>
      <protection hidden="1"/>
    </xf>
    <xf numFmtId="1" fontId="25" fillId="8" borderId="30" xfId="0" applyNumberFormat="1" applyFont="1" applyFill="1" applyBorder="1" applyAlignment="1" applyProtection="1">
      <alignment horizontal="center" vertical="center"/>
      <protection hidden="1"/>
    </xf>
    <xf numFmtId="0" fontId="26" fillId="8" borderId="19" xfId="0" applyFont="1" applyFill="1" applyBorder="1" applyAlignment="1" applyProtection="1">
      <alignment horizontal="center" vertical="center" wrapText="1"/>
      <protection hidden="1"/>
    </xf>
    <xf numFmtId="0" fontId="6" fillId="10" borderId="5" xfId="0" applyFont="1" applyFill="1" applyBorder="1" applyAlignment="1" applyProtection="1">
      <alignment horizontal="center" vertical="center" wrapText="1"/>
      <protection hidden="1"/>
    </xf>
    <xf numFmtId="0" fontId="6" fillId="10" borderId="31" xfId="0" applyFont="1" applyFill="1" applyBorder="1" applyAlignment="1" applyProtection="1">
      <alignment horizontal="center" vertical="center" wrapText="1"/>
      <protection hidden="1"/>
    </xf>
    <xf numFmtId="0" fontId="6" fillId="10" borderId="32" xfId="0" applyFont="1" applyFill="1" applyBorder="1" applyAlignment="1" applyProtection="1">
      <alignment horizontal="center" vertical="center" wrapText="1"/>
      <protection hidden="1"/>
    </xf>
    <xf numFmtId="0" fontId="6" fillId="10" borderId="15" xfId="0" applyFont="1" applyFill="1" applyBorder="1" applyAlignment="1" applyProtection="1">
      <alignment horizontal="center" vertical="center" wrapText="1"/>
      <protection hidden="1"/>
    </xf>
    <xf numFmtId="0" fontId="6" fillId="10" borderId="36" xfId="0" applyFont="1" applyFill="1" applyBorder="1" applyAlignment="1" applyProtection="1">
      <alignment horizontal="center" vertical="center" wrapText="1"/>
      <protection hidden="1"/>
    </xf>
    <xf numFmtId="0" fontId="6" fillId="10" borderId="37" xfId="0" applyFont="1" applyFill="1" applyBorder="1" applyAlignment="1" applyProtection="1">
      <alignment horizontal="center" vertical="center" wrapText="1"/>
      <protection hidden="1"/>
    </xf>
    <xf numFmtId="0" fontId="28" fillId="9" borderId="5" xfId="0" applyFont="1" applyFill="1" applyBorder="1" applyAlignment="1" applyProtection="1">
      <alignment horizontal="center" vertical="center" wrapText="1"/>
      <protection hidden="1"/>
    </xf>
    <xf numFmtId="0" fontId="28" fillId="9" borderId="31" xfId="0" applyFont="1" applyFill="1" applyBorder="1" applyAlignment="1" applyProtection="1">
      <alignment horizontal="center" vertical="center" wrapText="1"/>
      <protection hidden="1"/>
    </xf>
    <xf numFmtId="0" fontId="28" fillId="9" borderId="32" xfId="0" applyFont="1" applyFill="1" applyBorder="1" applyAlignment="1" applyProtection="1">
      <alignment horizontal="center" vertical="center" wrapText="1"/>
      <protection hidden="1"/>
    </xf>
    <xf numFmtId="0" fontId="28" fillId="9" borderId="15" xfId="0" applyFont="1" applyFill="1" applyBorder="1" applyAlignment="1" applyProtection="1">
      <alignment horizontal="center" vertical="center" wrapText="1"/>
      <protection hidden="1"/>
    </xf>
    <xf numFmtId="0" fontId="28" fillId="9" borderId="36" xfId="0" applyFont="1" applyFill="1" applyBorder="1" applyAlignment="1" applyProtection="1">
      <alignment horizontal="center" vertical="center" wrapText="1"/>
      <protection hidden="1"/>
    </xf>
    <xf numFmtId="0" fontId="28" fillId="9" borderId="37" xfId="0" applyFont="1" applyFill="1" applyBorder="1" applyAlignment="1" applyProtection="1">
      <alignment horizontal="center" vertical="center" wrapText="1"/>
      <protection hidden="1"/>
    </xf>
    <xf numFmtId="0" fontId="26" fillId="5" borderId="13" xfId="0" applyFont="1" applyFill="1" applyBorder="1" applyAlignment="1" applyProtection="1">
      <alignment horizontal="center" vertical="center" wrapText="1"/>
      <protection hidden="1"/>
    </xf>
    <xf numFmtId="0" fontId="40" fillId="5" borderId="13" xfId="0" applyFont="1" applyFill="1" applyBorder="1" applyAlignment="1" applyProtection="1">
      <alignment horizontal="center" vertical="center" wrapText="1"/>
      <protection hidden="1"/>
    </xf>
    <xf numFmtId="0" fontId="40" fillId="5" borderId="34" xfId="0" applyFont="1" applyFill="1" applyBorder="1" applyAlignment="1" applyProtection="1">
      <alignment horizontal="center" vertical="center" wrapText="1"/>
      <protection hidden="1"/>
    </xf>
    <xf numFmtId="0" fontId="27" fillId="5" borderId="35" xfId="0" applyFont="1" applyFill="1" applyBorder="1" applyAlignment="1" applyProtection="1">
      <alignment horizontal="center" vertical="center" wrapText="1"/>
      <protection hidden="1"/>
    </xf>
    <xf numFmtId="0" fontId="27" fillId="5" borderId="14" xfId="0" applyFont="1" applyFill="1" applyBorder="1" applyAlignment="1" applyProtection="1">
      <alignment horizontal="center" vertical="center" wrapText="1"/>
      <protection hidden="1"/>
    </xf>
    <xf numFmtId="3" fontId="11" fillId="6" borderId="7" xfId="0" applyNumberFormat="1" applyFont="1" applyFill="1" applyBorder="1" applyAlignment="1" applyProtection="1">
      <alignment horizontal="center" vertical="center" wrapText="1"/>
      <protection hidden="1"/>
    </xf>
    <xf numFmtId="3" fontId="13" fillId="6" borderId="17" xfId="0" applyNumberFormat="1" applyFont="1" applyFill="1" applyBorder="1" applyAlignment="1" applyProtection="1">
      <alignment horizontal="center" vertical="center" wrapText="1"/>
      <protection hidden="1"/>
    </xf>
    <xf numFmtId="0" fontId="17" fillId="7" borderId="11" xfId="0" applyFont="1" applyFill="1" applyBorder="1" applyAlignment="1" applyProtection="1">
      <alignment horizontal="center" vertical="center"/>
      <protection hidden="1"/>
    </xf>
    <xf numFmtId="0" fontId="17" fillId="7" borderId="12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center" vertical="center"/>
      <protection locked="0"/>
    </xf>
    <xf numFmtId="164" fontId="3" fillId="4" borderId="3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/>
      <protection hidden="1"/>
    </xf>
    <xf numFmtId="0" fontId="7" fillId="5" borderId="1" xfId="0" applyFont="1" applyFill="1" applyBorder="1" applyAlignment="1" applyProtection="1">
      <alignment horizontal="left" vertical="center" wrapText="1"/>
      <protection hidden="1"/>
    </xf>
    <xf numFmtId="0" fontId="7" fillId="5" borderId="2" xfId="0" applyFont="1" applyFill="1" applyBorder="1" applyAlignment="1" applyProtection="1">
      <alignment horizontal="left" vertical="center" wrapText="1"/>
      <protection hidden="1"/>
    </xf>
    <xf numFmtId="0" fontId="8" fillId="5" borderId="0" xfId="0" applyFont="1" applyFill="1" applyBorder="1" applyAlignment="1" applyProtection="1">
      <alignment horizontal="right" vertical="center"/>
      <protection hidden="1"/>
    </xf>
    <xf numFmtId="14" fontId="8" fillId="5" borderId="0" xfId="0" applyNumberFormat="1" applyFont="1" applyFill="1" applyBorder="1" applyAlignment="1" applyProtection="1">
      <alignment horizontal="center" vertical="center"/>
      <protection hidden="1"/>
    </xf>
    <xf numFmtId="0" fontId="9" fillId="6" borderId="5" xfId="0" applyFont="1" applyFill="1" applyBorder="1" applyAlignment="1" applyProtection="1">
      <alignment horizontal="center" vertical="center" wrapText="1"/>
      <protection hidden="1"/>
    </xf>
    <xf numFmtId="0" fontId="10" fillId="6" borderId="6" xfId="0" applyFont="1" applyFill="1" applyBorder="1" applyProtection="1">
      <protection hidden="1"/>
    </xf>
    <xf numFmtId="0" fontId="10" fillId="6" borderId="15" xfId="0" applyFont="1" applyFill="1" applyBorder="1" applyProtection="1">
      <protection hidden="1"/>
    </xf>
    <xf numFmtId="0" fontId="10" fillId="6" borderId="16" xfId="0" applyFont="1" applyFill="1" applyBorder="1" applyProtection="1">
      <protection hidden="1"/>
    </xf>
    <xf numFmtId="0" fontId="26" fillId="8" borderId="33" xfId="0" applyFont="1" applyFill="1" applyBorder="1" applyAlignment="1" applyProtection="1">
      <alignment horizontal="center" vertical="center" wrapText="1"/>
      <protection hidden="1"/>
    </xf>
    <xf numFmtId="0" fontId="26" fillId="8" borderId="13" xfId="0" applyFont="1" applyFill="1" applyBorder="1" applyAlignment="1" applyProtection="1">
      <alignment horizontal="center" vertical="center" wrapText="1"/>
      <protection hidden="1"/>
    </xf>
    <xf numFmtId="0" fontId="26" fillId="8" borderId="14" xfId="0" applyFont="1" applyFill="1" applyBorder="1" applyAlignment="1" applyProtection="1">
      <alignment horizontal="center" vertical="center" wrapText="1"/>
      <protection hidden="1"/>
    </xf>
    <xf numFmtId="0" fontId="26" fillId="8" borderId="18" xfId="0" applyFont="1" applyFill="1" applyBorder="1" applyAlignment="1" applyProtection="1">
      <alignment horizontal="center" vertical="center" wrapText="1"/>
      <protection hidden="1"/>
    </xf>
    <xf numFmtId="0" fontId="26" fillId="8" borderId="21" xfId="0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14" fontId="0" fillId="4" borderId="0" xfId="0" applyNumberFormat="1" applyFill="1" applyProtection="1">
      <protection hidden="1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S27"/>
  <sheetViews>
    <sheetView tabSelected="1" topLeftCell="A4" workbookViewId="0">
      <selection activeCell="K31" sqref="K31"/>
    </sheetView>
  </sheetViews>
  <sheetFormatPr defaultRowHeight="15" x14ac:dyDescent="0.25"/>
  <cols>
    <col min="1" max="1" width="11.140625" style="1" customWidth="1"/>
    <col min="2" max="2" width="17" style="1" customWidth="1"/>
    <col min="3" max="3" width="6.7109375" style="1" customWidth="1"/>
    <col min="4" max="16" width="6.85546875" style="1" customWidth="1"/>
    <col min="17" max="17" width="7.28515625" style="1" customWidth="1"/>
    <col min="18" max="18" width="9.5703125" style="1" customWidth="1"/>
    <col min="19" max="19" width="5.28515625" style="1" customWidth="1"/>
    <col min="20" max="20" width="4.5703125" style="1" customWidth="1"/>
    <col min="21" max="242" width="9.140625" style="1"/>
    <col min="243" max="243" width="11.140625" style="1" customWidth="1"/>
    <col min="244" max="244" width="17" style="1" customWidth="1"/>
    <col min="245" max="245" width="6.7109375" style="1" customWidth="1"/>
    <col min="246" max="259" width="6.85546875" style="1" customWidth="1"/>
    <col min="260" max="260" width="9.42578125" style="1" customWidth="1"/>
    <col min="261" max="261" width="5.28515625" style="1" customWidth="1"/>
    <col min="262" max="262" width="11.42578125" style="1" customWidth="1"/>
    <col min="263" max="263" width="9.28515625" style="1" customWidth="1"/>
    <col min="264" max="264" width="9.140625" style="1"/>
    <col min="265" max="265" width="15" style="1" customWidth="1"/>
    <col min="266" max="266" width="8.7109375" style="1" customWidth="1"/>
    <col min="267" max="498" width="9.140625" style="1"/>
    <col min="499" max="499" width="11.140625" style="1" customWidth="1"/>
    <col min="500" max="500" width="17" style="1" customWidth="1"/>
    <col min="501" max="501" width="6.7109375" style="1" customWidth="1"/>
    <col min="502" max="515" width="6.85546875" style="1" customWidth="1"/>
    <col min="516" max="516" width="9.42578125" style="1" customWidth="1"/>
    <col min="517" max="517" width="5.28515625" style="1" customWidth="1"/>
    <col min="518" max="518" width="11.42578125" style="1" customWidth="1"/>
    <col min="519" max="519" width="9.28515625" style="1" customWidth="1"/>
    <col min="520" max="520" width="9.140625" style="1"/>
    <col min="521" max="521" width="15" style="1" customWidth="1"/>
    <col min="522" max="522" width="8.7109375" style="1" customWidth="1"/>
    <col min="523" max="754" width="9.140625" style="1"/>
    <col min="755" max="755" width="11.140625" style="1" customWidth="1"/>
    <col min="756" max="756" width="17" style="1" customWidth="1"/>
    <col min="757" max="757" width="6.7109375" style="1" customWidth="1"/>
    <col min="758" max="771" width="6.85546875" style="1" customWidth="1"/>
    <col min="772" max="772" width="9.42578125" style="1" customWidth="1"/>
    <col min="773" max="773" width="5.28515625" style="1" customWidth="1"/>
    <col min="774" max="774" width="11.42578125" style="1" customWidth="1"/>
    <col min="775" max="775" width="9.28515625" style="1" customWidth="1"/>
    <col min="776" max="776" width="9.140625" style="1"/>
    <col min="777" max="777" width="15" style="1" customWidth="1"/>
    <col min="778" max="778" width="8.7109375" style="1" customWidth="1"/>
    <col min="779" max="1010" width="9.140625" style="1"/>
    <col min="1011" max="1011" width="11.140625" style="1" customWidth="1"/>
    <col min="1012" max="1012" width="17" style="1" customWidth="1"/>
    <col min="1013" max="1013" width="6.7109375" style="1" customWidth="1"/>
    <col min="1014" max="1027" width="6.85546875" style="1" customWidth="1"/>
    <col min="1028" max="1028" width="9.42578125" style="1" customWidth="1"/>
    <col min="1029" max="1029" width="5.28515625" style="1" customWidth="1"/>
    <col min="1030" max="1030" width="11.42578125" style="1" customWidth="1"/>
    <col min="1031" max="1031" width="9.28515625" style="1" customWidth="1"/>
    <col min="1032" max="1032" width="9.140625" style="1"/>
    <col min="1033" max="1033" width="15" style="1" customWidth="1"/>
    <col min="1034" max="1034" width="8.7109375" style="1" customWidth="1"/>
    <col min="1035" max="1266" width="9.140625" style="1"/>
    <col min="1267" max="1267" width="11.140625" style="1" customWidth="1"/>
    <col min="1268" max="1268" width="17" style="1" customWidth="1"/>
    <col min="1269" max="1269" width="6.7109375" style="1" customWidth="1"/>
    <col min="1270" max="1283" width="6.85546875" style="1" customWidth="1"/>
    <col min="1284" max="1284" width="9.42578125" style="1" customWidth="1"/>
    <col min="1285" max="1285" width="5.28515625" style="1" customWidth="1"/>
    <col min="1286" max="1286" width="11.42578125" style="1" customWidth="1"/>
    <col min="1287" max="1287" width="9.28515625" style="1" customWidth="1"/>
    <col min="1288" max="1288" width="9.140625" style="1"/>
    <col min="1289" max="1289" width="15" style="1" customWidth="1"/>
    <col min="1290" max="1290" width="8.7109375" style="1" customWidth="1"/>
    <col min="1291" max="1522" width="9.140625" style="1"/>
    <col min="1523" max="1523" width="11.140625" style="1" customWidth="1"/>
    <col min="1524" max="1524" width="17" style="1" customWidth="1"/>
    <col min="1525" max="1525" width="6.7109375" style="1" customWidth="1"/>
    <col min="1526" max="1539" width="6.85546875" style="1" customWidth="1"/>
    <col min="1540" max="1540" width="9.42578125" style="1" customWidth="1"/>
    <col min="1541" max="1541" width="5.28515625" style="1" customWidth="1"/>
    <col min="1542" max="1542" width="11.42578125" style="1" customWidth="1"/>
    <col min="1543" max="1543" width="9.28515625" style="1" customWidth="1"/>
    <col min="1544" max="1544" width="9.140625" style="1"/>
    <col min="1545" max="1545" width="15" style="1" customWidth="1"/>
    <col min="1546" max="1546" width="8.7109375" style="1" customWidth="1"/>
    <col min="1547" max="1778" width="9.140625" style="1"/>
    <col min="1779" max="1779" width="11.140625" style="1" customWidth="1"/>
    <col min="1780" max="1780" width="17" style="1" customWidth="1"/>
    <col min="1781" max="1781" width="6.7109375" style="1" customWidth="1"/>
    <col min="1782" max="1795" width="6.85546875" style="1" customWidth="1"/>
    <col min="1796" max="1796" width="9.42578125" style="1" customWidth="1"/>
    <col min="1797" max="1797" width="5.28515625" style="1" customWidth="1"/>
    <col min="1798" max="1798" width="11.42578125" style="1" customWidth="1"/>
    <col min="1799" max="1799" width="9.28515625" style="1" customWidth="1"/>
    <col min="1800" max="1800" width="9.140625" style="1"/>
    <col min="1801" max="1801" width="15" style="1" customWidth="1"/>
    <col min="1802" max="1802" width="8.7109375" style="1" customWidth="1"/>
    <col min="1803" max="2034" width="9.140625" style="1"/>
    <col min="2035" max="2035" width="11.140625" style="1" customWidth="1"/>
    <col min="2036" max="2036" width="17" style="1" customWidth="1"/>
    <col min="2037" max="2037" width="6.7109375" style="1" customWidth="1"/>
    <col min="2038" max="2051" width="6.85546875" style="1" customWidth="1"/>
    <col min="2052" max="2052" width="9.42578125" style="1" customWidth="1"/>
    <col min="2053" max="2053" width="5.28515625" style="1" customWidth="1"/>
    <col min="2054" max="2054" width="11.42578125" style="1" customWidth="1"/>
    <col min="2055" max="2055" width="9.28515625" style="1" customWidth="1"/>
    <col min="2056" max="2056" width="9.140625" style="1"/>
    <col min="2057" max="2057" width="15" style="1" customWidth="1"/>
    <col min="2058" max="2058" width="8.7109375" style="1" customWidth="1"/>
    <col min="2059" max="2290" width="9.140625" style="1"/>
    <col min="2291" max="2291" width="11.140625" style="1" customWidth="1"/>
    <col min="2292" max="2292" width="17" style="1" customWidth="1"/>
    <col min="2293" max="2293" width="6.7109375" style="1" customWidth="1"/>
    <col min="2294" max="2307" width="6.85546875" style="1" customWidth="1"/>
    <col min="2308" max="2308" width="9.42578125" style="1" customWidth="1"/>
    <col min="2309" max="2309" width="5.28515625" style="1" customWidth="1"/>
    <col min="2310" max="2310" width="11.42578125" style="1" customWidth="1"/>
    <col min="2311" max="2311" width="9.28515625" style="1" customWidth="1"/>
    <col min="2312" max="2312" width="9.140625" style="1"/>
    <col min="2313" max="2313" width="15" style="1" customWidth="1"/>
    <col min="2314" max="2314" width="8.7109375" style="1" customWidth="1"/>
    <col min="2315" max="2546" width="9.140625" style="1"/>
    <col min="2547" max="2547" width="11.140625" style="1" customWidth="1"/>
    <col min="2548" max="2548" width="17" style="1" customWidth="1"/>
    <col min="2549" max="2549" width="6.7109375" style="1" customWidth="1"/>
    <col min="2550" max="2563" width="6.85546875" style="1" customWidth="1"/>
    <col min="2564" max="2564" width="9.42578125" style="1" customWidth="1"/>
    <col min="2565" max="2565" width="5.28515625" style="1" customWidth="1"/>
    <col min="2566" max="2566" width="11.42578125" style="1" customWidth="1"/>
    <col min="2567" max="2567" width="9.28515625" style="1" customWidth="1"/>
    <col min="2568" max="2568" width="9.140625" style="1"/>
    <col min="2569" max="2569" width="15" style="1" customWidth="1"/>
    <col min="2570" max="2570" width="8.7109375" style="1" customWidth="1"/>
    <col min="2571" max="2802" width="9.140625" style="1"/>
    <col min="2803" max="2803" width="11.140625" style="1" customWidth="1"/>
    <col min="2804" max="2804" width="17" style="1" customWidth="1"/>
    <col min="2805" max="2805" width="6.7109375" style="1" customWidth="1"/>
    <col min="2806" max="2819" width="6.85546875" style="1" customWidth="1"/>
    <col min="2820" max="2820" width="9.42578125" style="1" customWidth="1"/>
    <col min="2821" max="2821" width="5.28515625" style="1" customWidth="1"/>
    <col min="2822" max="2822" width="11.42578125" style="1" customWidth="1"/>
    <col min="2823" max="2823" width="9.28515625" style="1" customWidth="1"/>
    <col min="2824" max="2824" width="9.140625" style="1"/>
    <col min="2825" max="2825" width="15" style="1" customWidth="1"/>
    <col min="2826" max="2826" width="8.7109375" style="1" customWidth="1"/>
    <col min="2827" max="3058" width="9.140625" style="1"/>
    <col min="3059" max="3059" width="11.140625" style="1" customWidth="1"/>
    <col min="3060" max="3060" width="17" style="1" customWidth="1"/>
    <col min="3061" max="3061" width="6.7109375" style="1" customWidth="1"/>
    <col min="3062" max="3075" width="6.85546875" style="1" customWidth="1"/>
    <col min="3076" max="3076" width="9.42578125" style="1" customWidth="1"/>
    <col min="3077" max="3077" width="5.28515625" style="1" customWidth="1"/>
    <col min="3078" max="3078" width="11.42578125" style="1" customWidth="1"/>
    <col min="3079" max="3079" width="9.28515625" style="1" customWidth="1"/>
    <col min="3080" max="3080" width="9.140625" style="1"/>
    <col min="3081" max="3081" width="15" style="1" customWidth="1"/>
    <col min="3082" max="3082" width="8.7109375" style="1" customWidth="1"/>
    <col min="3083" max="3314" width="9.140625" style="1"/>
    <col min="3315" max="3315" width="11.140625" style="1" customWidth="1"/>
    <col min="3316" max="3316" width="17" style="1" customWidth="1"/>
    <col min="3317" max="3317" width="6.7109375" style="1" customWidth="1"/>
    <col min="3318" max="3331" width="6.85546875" style="1" customWidth="1"/>
    <col min="3332" max="3332" width="9.42578125" style="1" customWidth="1"/>
    <col min="3333" max="3333" width="5.28515625" style="1" customWidth="1"/>
    <col min="3334" max="3334" width="11.42578125" style="1" customWidth="1"/>
    <col min="3335" max="3335" width="9.28515625" style="1" customWidth="1"/>
    <col min="3336" max="3336" width="9.140625" style="1"/>
    <col min="3337" max="3337" width="15" style="1" customWidth="1"/>
    <col min="3338" max="3338" width="8.7109375" style="1" customWidth="1"/>
    <col min="3339" max="3570" width="9.140625" style="1"/>
    <col min="3571" max="3571" width="11.140625" style="1" customWidth="1"/>
    <col min="3572" max="3572" width="17" style="1" customWidth="1"/>
    <col min="3573" max="3573" width="6.7109375" style="1" customWidth="1"/>
    <col min="3574" max="3587" width="6.85546875" style="1" customWidth="1"/>
    <col min="3588" max="3588" width="9.42578125" style="1" customWidth="1"/>
    <col min="3589" max="3589" width="5.28515625" style="1" customWidth="1"/>
    <col min="3590" max="3590" width="11.42578125" style="1" customWidth="1"/>
    <col min="3591" max="3591" width="9.28515625" style="1" customWidth="1"/>
    <col min="3592" max="3592" width="9.140625" style="1"/>
    <col min="3593" max="3593" width="15" style="1" customWidth="1"/>
    <col min="3594" max="3594" width="8.7109375" style="1" customWidth="1"/>
    <col min="3595" max="3826" width="9.140625" style="1"/>
    <col min="3827" max="3827" width="11.140625" style="1" customWidth="1"/>
    <col min="3828" max="3828" width="17" style="1" customWidth="1"/>
    <col min="3829" max="3829" width="6.7109375" style="1" customWidth="1"/>
    <col min="3830" max="3843" width="6.85546875" style="1" customWidth="1"/>
    <col min="3844" max="3844" width="9.42578125" style="1" customWidth="1"/>
    <col min="3845" max="3845" width="5.28515625" style="1" customWidth="1"/>
    <col min="3846" max="3846" width="11.42578125" style="1" customWidth="1"/>
    <col min="3847" max="3847" width="9.28515625" style="1" customWidth="1"/>
    <col min="3848" max="3848" width="9.140625" style="1"/>
    <col min="3849" max="3849" width="15" style="1" customWidth="1"/>
    <col min="3850" max="3850" width="8.7109375" style="1" customWidth="1"/>
    <col min="3851" max="4082" width="9.140625" style="1"/>
    <col min="4083" max="4083" width="11.140625" style="1" customWidth="1"/>
    <col min="4084" max="4084" width="17" style="1" customWidth="1"/>
    <col min="4085" max="4085" width="6.7109375" style="1" customWidth="1"/>
    <col min="4086" max="4099" width="6.85546875" style="1" customWidth="1"/>
    <col min="4100" max="4100" width="9.42578125" style="1" customWidth="1"/>
    <col min="4101" max="4101" width="5.28515625" style="1" customWidth="1"/>
    <col min="4102" max="4102" width="11.42578125" style="1" customWidth="1"/>
    <col min="4103" max="4103" width="9.28515625" style="1" customWidth="1"/>
    <col min="4104" max="4104" width="9.140625" style="1"/>
    <col min="4105" max="4105" width="15" style="1" customWidth="1"/>
    <col min="4106" max="4106" width="8.7109375" style="1" customWidth="1"/>
    <col min="4107" max="4338" width="9.140625" style="1"/>
    <col min="4339" max="4339" width="11.140625" style="1" customWidth="1"/>
    <col min="4340" max="4340" width="17" style="1" customWidth="1"/>
    <col min="4341" max="4341" width="6.7109375" style="1" customWidth="1"/>
    <col min="4342" max="4355" width="6.85546875" style="1" customWidth="1"/>
    <col min="4356" max="4356" width="9.42578125" style="1" customWidth="1"/>
    <col min="4357" max="4357" width="5.28515625" style="1" customWidth="1"/>
    <col min="4358" max="4358" width="11.42578125" style="1" customWidth="1"/>
    <col min="4359" max="4359" width="9.28515625" style="1" customWidth="1"/>
    <col min="4360" max="4360" width="9.140625" style="1"/>
    <col min="4361" max="4361" width="15" style="1" customWidth="1"/>
    <col min="4362" max="4362" width="8.7109375" style="1" customWidth="1"/>
    <col min="4363" max="4594" width="9.140625" style="1"/>
    <col min="4595" max="4595" width="11.140625" style="1" customWidth="1"/>
    <col min="4596" max="4596" width="17" style="1" customWidth="1"/>
    <col min="4597" max="4597" width="6.7109375" style="1" customWidth="1"/>
    <col min="4598" max="4611" width="6.85546875" style="1" customWidth="1"/>
    <col min="4612" max="4612" width="9.42578125" style="1" customWidth="1"/>
    <col min="4613" max="4613" width="5.28515625" style="1" customWidth="1"/>
    <col min="4614" max="4614" width="11.42578125" style="1" customWidth="1"/>
    <col min="4615" max="4615" width="9.28515625" style="1" customWidth="1"/>
    <col min="4616" max="4616" width="9.140625" style="1"/>
    <col min="4617" max="4617" width="15" style="1" customWidth="1"/>
    <col min="4618" max="4618" width="8.7109375" style="1" customWidth="1"/>
    <col min="4619" max="4850" width="9.140625" style="1"/>
    <col min="4851" max="4851" width="11.140625" style="1" customWidth="1"/>
    <col min="4852" max="4852" width="17" style="1" customWidth="1"/>
    <col min="4853" max="4853" width="6.7109375" style="1" customWidth="1"/>
    <col min="4854" max="4867" width="6.85546875" style="1" customWidth="1"/>
    <col min="4868" max="4868" width="9.42578125" style="1" customWidth="1"/>
    <col min="4869" max="4869" width="5.28515625" style="1" customWidth="1"/>
    <col min="4870" max="4870" width="11.42578125" style="1" customWidth="1"/>
    <col min="4871" max="4871" width="9.28515625" style="1" customWidth="1"/>
    <col min="4872" max="4872" width="9.140625" style="1"/>
    <col min="4873" max="4873" width="15" style="1" customWidth="1"/>
    <col min="4874" max="4874" width="8.7109375" style="1" customWidth="1"/>
    <col min="4875" max="5106" width="9.140625" style="1"/>
    <col min="5107" max="5107" width="11.140625" style="1" customWidth="1"/>
    <col min="5108" max="5108" width="17" style="1" customWidth="1"/>
    <col min="5109" max="5109" width="6.7109375" style="1" customWidth="1"/>
    <col min="5110" max="5123" width="6.85546875" style="1" customWidth="1"/>
    <col min="5124" max="5124" width="9.42578125" style="1" customWidth="1"/>
    <col min="5125" max="5125" width="5.28515625" style="1" customWidth="1"/>
    <col min="5126" max="5126" width="11.42578125" style="1" customWidth="1"/>
    <col min="5127" max="5127" width="9.28515625" style="1" customWidth="1"/>
    <col min="5128" max="5128" width="9.140625" style="1"/>
    <col min="5129" max="5129" width="15" style="1" customWidth="1"/>
    <col min="5130" max="5130" width="8.7109375" style="1" customWidth="1"/>
    <col min="5131" max="5362" width="9.140625" style="1"/>
    <col min="5363" max="5363" width="11.140625" style="1" customWidth="1"/>
    <col min="5364" max="5364" width="17" style="1" customWidth="1"/>
    <col min="5365" max="5365" width="6.7109375" style="1" customWidth="1"/>
    <col min="5366" max="5379" width="6.85546875" style="1" customWidth="1"/>
    <col min="5380" max="5380" width="9.42578125" style="1" customWidth="1"/>
    <col min="5381" max="5381" width="5.28515625" style="1" customWidth="1"/>
    <col min="5382" max="5382" width="11.42578125" style="1" customWidth="1"/>
    <col min="5383" max="5383" width="9.28515625" style="1" customWidth="1"/>
    <col min="5384" max="5384" width="9.140625" style="1"/>
    <col min="5385" max="5385" width="15" style="1" customWidth="1"/>
    <col min="5386" max="5386" width="8.7109375" style="1" customWidth="1"/>
    <col min="5387" max="5618" width="9.140625" style="1"/>
    <col min="5619" max="5619" width="11.140625" style="1" customWidth="1"/>
    <col min="5620" max="5620" width="17" style="1" customWidth="1"/>
    <col min="5621" max="5621" width="6.7109375" style="1" customWidth="1"/>
    <col min="5622" max="5635" width="6.85546875" style="1" customWidth="1"/>
    <col min="5636" max="5636" width="9.42578125" style="1" customWidth="1"/>
    <col min="5637" max="5637" width="5.28515625" style="1" customWidth="1"/>
    <col min="5638" max="5638" width="11.42578125" style="1" customWidth="1"/>
    <col min="5639" max="5639" width="9.28515625" style="1" customWidth="1"/>
    <col min="5640" max="5640" width="9.140625" style="1"/>
    <col min="5641" max="5641" width="15" style="1" customWidth="1"/>
    <col min="5642" max="5642" width="8.7109375" style="1" customWidth="1"/>
    <col min="5643" max="5874" width="9.140625" style="1"/>
    <col min="5875" max="5875" width="11.140625" style="1" customWidth="1"/>
    <col min="5876" max="5876" width="17" style="1" customWidth="1"/>
    <col min="5877" max="5877" width="6.7109375" style="1" customWidth="1"/>
    <col min="5878" max="5891" width="6.85546875" style="1" customWidth="1"/>
    <col min="5892" max="5892" width="9.42578125" style="1" customWidth="1"/>
    <col min="5893" max="5893" width="5.28515625" style="1" customWidth="1"/>
    <col min="5894" max="5894" width="11.42578125" style="1" customWidth="1"/>
    <col min="5895" max="5895" width="9.28515625" style="1" customWidth="1"/>
    <col min="5896" max="5896" width="9.140625" style="1"/>
    <col min="5897" max="5897" width="15" style="1" customWidth="1"/>
    <col min="5898" max="5898" width="8.7109375" style="1" customWidth="1"/>
    <col min="5899" max="6130" width="9.140625" style="1"/>
    <col min="6131" max="6131" width="11.140625" style="1" customWidth="1"/>
    <col min="6132" max="6132" width="17" style="1" customWidth="1"/>
    <col min="6133" max="6133" width="6.7109375" style="1" customWidth="1"/>
    <col min="6134" max="6147" width="6.85546875" style="1" customWidth="1"/>
    <col min="6148" max="6148" width="9.42578125" style="1" customWidth="1"/>
    <col min="6149" max="6149" width="5.28515625" style="1" customWidth="1"/>
    <col min="6150" max="6150" width="11.42578125" style="1" customWidth="1"/>
    <col min="6151" max="6151" width="9.28515625" style="1" customWidth="1"/>
    <col min="6152" max="6152" width="9.140625" style="1"/>
    <col min="6153" max="6153" width="15" style="1" customWidth="1"/>
    <col min="6154" max="6154" width="8.7109375" style="1" customWidth="1"/>
    <col min="6155" max="6386" width="9.140625" style="1"/>
    <col min="6387" max="6387" width="11.140625" style="1" customWidth="1"/>
    <col min="6388" max="6388" width="17" style="1" customWidth="1"/>
    <col min="6389" max="6389" width="6.7109375" style="1" customWidth="1"/>
    <col min="6390" max="6403" width="6.85546875" style="1" customWidth="1"/>
    <col min="6404" max="6404" width="9.42578125" style="1" customWidth="1"/>
    <col min="6405" max="6405" width="5.28515625" style="1" customWidth="1"/>
    <col min="6406" max="6406" width="11.42578125" style="1" customWidth="1"/>
    <col min="6407" max="6407" width="9.28515625" style="1" customWidth="1"/>
    <col min="6408" max="6408" width="9.140625" style="1"/>
    <col min="6409" max="6409" width="15" style="1" customWidth="1"/>
    <col min="6410" max="6410" width="8.7109375" style="1" customWidth="1"/>
    <col min="6411" max="6642" width="9.140625" style="1"/>
    <col min="6643" max="6643" width="11.140625" style="1" customWidth="1"/>
    <col min="6644" max="6644" width="17" style="1" customWidth="1"/>
    <col min="6645" max="6645" width="6.7109375" style="1" customWidth="1"/>
    <col min="6646" max="6659" width="6.85546875" style="1" customWidth="1"/>
    <col min="6660" max="6660" width="9.42578125" style="1" customWidth="1"/>
    <col min="6661" max="6661" width="5.28515625" style="1" customWidth="1"/>
    <col min="6662" max="6662" width="11.42578125" style="1" customWidth="1"/>
    <col min="6663" max="6663" width="9.28515625" style="1" customWidth="1"/>
    <col min="6664" max="6664" width="9.140625" style="1"/>
    <col min="6665" max="6665" width="15" style="1" customWidth="1"/>
    <col min="6666" max="6666" width="8.7109375" style="1" customWidth="1"/>
    <col min="6667" max="6898" width="9.140625" style="1"/>
    <col min="6899" max="6899" width="11.140625" style="1" customWidth="1"/>
    <col min="6900" max="6900" width="17" style="1" customWidth="1"/>
    <col min="6901" max="6901" width="6.7109375" style="1" customWidth="1"/>
    <col min="6902" max="6915" width="6.85546875" style="1" customWidth="1"/>
    <col min="6916" max="6916" width="9.42578125" style="1" customWidth="1"/>
    <col min="6917" max="6917" width="5.28515625" style="1" customWidth="1"/>
    <col min="6918" max="6918" width="11.42578125" style="1" customWidth="1"/>
    <col min="6919" max="6919" width="9.28515625" style="1" customWidth="1"/>
    <col min="6920" max="6920" width="9.140625" style="1"/>
    <col min="6921" max="6921" width="15" style="1" customWidth="1"/>
    <col min="6922" max="6922" width="8.7109375" style="1" customWidth="1"/>
    <col min="6923" max="7154" width="9.140625" style="1"/>
    <col min="7155" max="7155" width="11.140625" style="1" customWidth="1"/>
    <col min="7156" max="7156" width="17" style="1" customWidth="1"/>
    <col min="7157" max="7157" width="6.7109375" style="1" customWidth="1"/>
    <col min="7158" max="7171" width="6.85546875" style="1" customWidth="1"/>
    <col min="7172" max="7172" width="9.42578125" style="1" customWidth="1"/>
    <col min="7173" max="7173" width="5.28515625" style="1" customWidth="1"/>
    <col min="7174" max="7174" width="11.42578125" style="1" customWidth="1"/>
    <col min="7175" max="7175" width="9.28515625" style="1" customWidth="1"/>
    <col min="7176" max="7176" width="9.140625" style="1"/>
    <col min="7177" max="7177" width="15" style="1" customWidth="1"/>
    <col min="7178" max="7178" width="8.7109375" style="1" customWidth="1"/>
    <col min="7179" max="7410" width="9.140625" style="1"/>
    <col min="7411" max="7411" width="11.140625" style="1" customWidth="1"/>
    <col min="7412" max="7412" width="17" style="1" customWidth="1"/>
    <col min="7413" max="7413" width="6.7109375" style="1" customWidth="1"/>
    <col min="7414" max="7427" width="6.85546875" style="1" customWidth="1"/>
    <col min="7428" max="7428" width="9.42578125" style="1" customWidth="1"/>
    <col min="7429" max="7429" width="5.28515625" style="1" customWidth="1"/>
    <col min="7430" max="7430" width="11.42578125" style="1" customWidth="1"/>
    <col min="7431" max="7431" width="9.28515625" style="1" customWidth="1"/>
    <col min="7432" max="7432" width="9.140625" style="1"/>
    <col min="7433" max="7433" width="15" style="1" customWidth="1"/>
    <col min="7434" max="7434" width="8.7109375" style="1" customWidth="1"/>
    <col min="7435" max="7666" width="9.140625" style="1"/>
    <col min="7667" max="7667" width="11.140625" style="1" customWidth="1"/>
    <col min="7668" max="7668" width="17" style="1" customWidth="1"/>
    <col min="7669" max="7669" width="6.7109375" style="1" customWidth="1"/>
    <col min="7670" max="7683" width="6.85546875" style="1" customWidth="1"/>
    <col min="7684" max="7684" width="9.42578125" style="1" customWidth="1"/>
    <col min="7685" max="7685" width="5.28515625" style="1" customWidth="1"/>
    <col min="7686" max="7686" width="11.42578125" style="1" customWidth="1"/>
    <col min="7687" max="7687" width="9.28515625" style="1" customWidth="1"/>
    <col min="7688" max="7688" width="9.140625" style="1"/>
    <col min="7689" max="7689" width="15" style="1" customWidth="1"/>
    <col min="7690" max="7690" width="8.7109375" style="1" customWidth="1"/>
    <col min="7691" max="7922" width="9.140625" style="1"/>
    <col min="7923" max="7923" width="11.140625" style="1" customWidth="1"/>
    <col min="7924" max="7924" width="17" style="1" customWidth="1"/>
    <col min="7925" max="7925" width="6.7109375" style="1" customWidth="1"/>
    <col min="7926" max="7939" width="6.85546875" style="1" customWidth="1"/>
    <col min="7940" max="7940" width="9.42578125" style="1" customWidth="1"/>
    <col min="7941" max="7941" width="5.28515625" style="1" customWidth="1"/>
    <col min="7942" max="7942" width="11.42578125" style="1" customWidth="1"/>
    <col min="7943" max="7943" width="9.28515625" style="1" customWidth="1"/>
    <col min="7944" max="7944" width="9.140625" style="1"/>
    <col min="7945" max="7945" width="15" style="1" customWidth="1"/>
    <col min="7946" max="7946" width="8.7109375" style="1" customWidth="1"/>
    <col min="7947" max="8178" width="9.140625" style="1"/>
    <col min="8179" max="8179" width="11.140625" style="1" customWidth="1"/>
    <col min="8180" max="8180" width="17" style="1" customWidth="1"/>
    <col min="8181" max="8181" width="6.7109375" style="1" customWidth="1"/>
    <col min="8182" max="8195" width="6.85546875" style="1" customWidth="1"/>
    <col min="8196" max="8196" width="9.42578125" style="1" customWidth="1"/>
    <col min="8197" max="8197" width="5.28515625" style="1" customWidth="1"/>
    <col min="8198" max="8198" width="11.42578125" style="1" customWidth="1"/>
    <col min="8199" max="8199" width="9.28515625" style="1" customWidth="1"/>
    <col min="8200" max="8200" width="9.140625" style="1"/>
    <col min="8201" max="8201" width="15" style="1" customWidth="1"/>
    <col min="8202" max="8202" width="8.7109375" style="1" customWidth="1"/>
    <col min="8203" max="8434" width="9.140625" style="1"/>
    <col min="8435" max="8435" width="11.140625" style="1" customWidth="1"/>
    <col min="8436" max="8436" width="17" style="1" customWidth="1"/>
    <col min="8437" max="8437" width="6.7109375" style="1" customWidth="1"/>
    <col min="8438" max="8451" width="6.85546875" style="1" customWidth="1"/>
    <col min="8452" max="8452" width="9.42578125" style="1" customWidth="1"/>
    <col min="8453" max="8453" width="5.28515625" style="1" customWidth="1"/>
    <col min="8454" max="8454" width="11.42578125" style="1" customWidth="1"/>
    <col min="8455" max="8455" width="9.28515625" style="1" customWidth="1"/>
    <col min="8456" max="8456" width="9.140625" style="1"/>
    <col min="8457" max="8457" width="15" style="1" customWidth="1"/>
    <col min="8458" max="8458" width="8.7109375" style="1" customWidth="1"/>
    <col min="8459" max="8690" width="9.140625" style="1"/>
    <col min="8691" max="8691" width="11.140625" style="1" customWidth="1"/>
    <col min="8692" max="8692" width="17" style="1" customWidth="1"/>
    <col min="8693" max="8693" width="6.7109375" style="1" customWidth="1"/>
    <col min="8694" max="8707" width="6.85546875" style="1" customWidth="1"/>
    <col min="8708" max="8708" width="9.42578125" style="1" customWidth="1"/>
    <col min="8709" max="8709" width="5.28515625" style="1" customWidth="1"/>
    <col min="8710" max="8710" width="11.42578125" style="1" customWidth="1"/>
    <col min="8711" max="8711" width="9.28515625" style="1" customWidth="1"/>
    <col min="8712" max="8712" width="9.140625" style="1"/>
    <col min="8713" max="8713" width="15" style="1" customWidth="1"/>
    <col min="8714" max="8714" width="8.7109375" style="1" customWidth="1"/>
    <col min="8715" max="8946" width="9.140625" style="1"/>
    <col min="8947" max="8947" width="11.140625" style="1" customWidth="1"/>
    <col min="8948" max="8948" width="17" style="1" customWidth="1"/>
    <col min="8949" max="8949" width="6.7109375" style="1" customWidth="1"/>
    <col min="8950" max="8963" width="6.85546875" style="1" customWidth="1"/>
    <col min="8964" max="8964" width="9.42578125" style="1" customWidth="1"/>
    <col min="8965" max="8965" width="5.28515625" style="1" customWidth="1"/>
    <col min="8966" max="8966" width="11.42578125" style="1" customWidth="1"/>
    <col min="8967" max="8967" width="9.28515625" style="1" customWidth="1"/>
    <col min="8968" max="8968" width="9.140625" style="1"/>
    <col min="8969" max="8969" width="15" style="1" customWidth="1"/>
    <col min="8970" max="8970" width="8.7109375" style="1" customWidth="1"/>
    <col min="8971" max="9202" width="9.140625" style="1"/>
    <col min="9203" max="9203" width="11.140625" style="1" customWidth="1"/>
    <col min="9204" max="9204" width="17" style="1" customWidth="1"/>
    <col min="9205" max="9205" width="6.7109375" style="1" customWidth="1"/>
    <col min="9206" max="9219" width="6.85546875" style="1" customWidth="1"/>
    <col min="9220" max="9220" width="9.42578125" style="1" customWidth="1"/>
    <col min="9221" max="9221" width="5.28515625" style="1" customWidth="1"/>
    <col min="9222" max="9222" width="11.42578125" style="1" customWidth="1"/>
    <col min="9223" max="9223" width="9.28515625" style="1" customWidth="1"/>
    <col min="9224" max="9224" width="9.140625" style="1"/>
    <col min="9225" max="9225" width="15" style="1" customWidth="1"/>
    <col min="9226" max="9226" width="8.7109375" style="1" customWidth="1"/>
    <col min="9227" max="9458" width="9.140625" style="1"/>
    <col min="9459" max="9459" width="11.140625" style="1" customWidth="1"/>
    <col min="9460" max="9460" width="17" style="1" customWidth="1"/>
    <col min="9461" max="9461" width="6.7109375" style="1" customWidth="1"/>
    <col min="9462" max="9475" width="6.85546875" style="1" customWidth="1"/>
    <col min="9476" max="9476" width="9.42578125" style="1" customWidth="1"/>
    <col min="9477" max="9477" width="5.28515625" style="1" customWidth="1"/>
    <col min="9478" max="9478" width="11.42578125" style="1" customWidth="1"/>
    <col min="9479" max="9479" width="9.28515625" style="1" customWidth="1"/>
    <col min="9480" max="9480" width="9.140625" style="1"/>
    <col min="9481" max="9481" width="15" style="1" customWidth="1"/>
    <col min="9482" max="9482" width="8.7109375" style="1" customWidth="1"/>
    <col min="9483" max="9714" width="9.140625" style="1"/>
    <col min="9715" max="9715" width="11.140625" style="1" customWidth="1"/>
    <col min="9716" max="9716" width="17" style="1" customWidth="1"/>
    <col min="9717" max="9717" width="6.7109375" style="1" customWidth="1"/>
    <col min="9718" max="9731" width="6.85546875" style="1" customWidth="1"/>
    <col min="9732" max="9732" width="9.42578125" style="1" customWidth="1"/>
    <col min="9733" max="9733" width="5.28515625" style="1" customWidth="1"/>
    <col min="9734" max="9734" width="11.42578125" style="1" customWidth="1"/>
    <col min="9735" max="9735" width="9.28515625" style="1" customWidth="1"/>
    <col min="9736" max="9736" width="9.140625" style="1"/>
    <col min="9737" max="9737" width="15" style="1" customWidth="1"/>
    <col min="9738" max="9738" width="8.7109375" style="1" customWidth="1"/>
    <col min="9739" max="9970" width="9.140625" style="1"/>
    <col min="9971" max="9971" width="11.140625" style="1" customWidth="1"/>
    <col min="9972" max="9972" width="17" style="1" customWidth="1"/>
    <col min="9973" max="9973" width="6.7109375" style="1" customWidth="1"/>
    <col min="9974" max="9987" width="6.85546875" style="1" customWidth="1"/>
    <col min="9988" max="9988" width="9.42578125" style="1" customWidth="1"/>
    <col min="9989" max="9989" width="5.28515625" style="1" customWidth="1"/>
    <col min="9990" max="9990" width="11.42578125" style="1" customWidth="1"/>
    <col min="9991" max="9991" width="9.28515625" style="1" customWidth="1"/>
    <col min="9992" max="9992" width="9.140625" style="1"/>
    <col min="9993" max="9993" width="15" style="1" customWidth="1"/>
    <col min="9994" max="9994" width="8.7109375" style="1" customWidth="1"/>
    <col min="9995" max="10226" width="9.140625" style="1"/>
    <col min="10227" max="10227" width="11.140625" style="1" customWidth="1"/>
    <col min="10228" max="10228" width="17" style="1" customWidth="1"/>
    <col min="10229" max="10229" width="6.7109375" style="1" customWidth="1"/>
    <col min="10230" max="10243" width="6.85546875" style="1" customWidth="1"/>
    <col min="10244" max="10244" width="9.42578125" style="1" customWidth="1"/>
    <col min="10245" max="10245" width="5.28515625" style="1" customWidth="1"/>
    <col min="10246" max="10246" width="11.42578125" style="1" customWidth="1"/>
    <col min="10247" max="10247" width="9.28515625" style="1" customWidth="1"/>
    <col min="10248" max="10248" width="9.140625" style="1"/>
    <col min="10249" max="10249" width="15" style="1" customWidth="1"/>
    <col min="10250" max="10250" width="8.7109375" style="1" customWidth="1"/>
    <col min="10251" max="10482" width="9.140625" style="1"/>
    <col min="10483" max="10483" width="11.140625" style="1" customWidth="1"/>
    <col min="10484" max="10484" width="17" style="1" customWidth="1"/>
    <col min="10485" max="10485" width="6.7109375" style="1" customWidth="1"/>
    <col min="10486" max="10499" width="6.85546875" style="1" customWidth="1"/>
    <col min="10500" max="10500" width="9.42578125" style="1" customWidth="1"/>
    <col min="10501" max="10501" width="5.28515625" style="1" customWidth="1"/>
    <col min="10502" max="10502" width="11.42578125" style="1" customWidth="1"/>
    <col min="10503" max="10503" width="9.28515625" style="1" customWidth="1"/>
    <col min="10504" max="10504" width="9.140625" style="1"/>
    <col min="10505" max="10505" width="15" style="1" customWidth="1"/>
    <col min="10506" max="10506" width="8.7109375" style="1" customWidth="1"/>
    <col min="10507" max="10738" width="9.140625" style="1"/>
    <col min="10739" max="10739" width="11.140625" style="1" customWidth="1"/>
    <col min="10740" max="10740" width="17" style="1" customWidth="1"/>
    <col min="10741" max="10741" width="6.7109375" style="1" customWidth="1"/>
    <col min="10742" max="10755" width="6.85546875" style="1" customWidth="1"/>
    <col min="10756" max="10756" width="9.42578125" style="1" customWidth="1"/>
    <col min="10757" max="10757" width="5.28515625" style="1" customWidth="1"/>
    <col min="10758" max="10758" width="11.42578125" style="1" customWidth="1"/>
    <col min="10759" max="10759" width="9.28515625" style="1" customWidth="1"/>
    <col min="10760" max="10760" width="9.140625" style="1"/>
    <col min="10761" max="10761" width="15" style="1" customWidth="1"/>
    <col min="10762" max="10762" width="8.7109375" style="1" customWidth="1"/>
    <col min="10763" max="10994" width="9.140625" style="1"/>
    <col min="10995" max="10995" width="11.140625" style="1" customWidth="1"/>
    <col min="10996" max="10996" width="17" style="1" customWidth="1"/>
    <col min="10997" max="10997" width="6.7109375" style="1" customWidth="1"/>
    <col min="10998" max="11011" width="6.85546875" style="1" customWidth="1"/>
    <col min="11012" max="11012" width="9.42578125" style="1" customWidth="1"/>
    <col min="11013" max="11013" width="5.28515625" style="1" customWidth="1"/>
    <col min="11014" max="11014" width="11.42578125" style="1" customWidth="1"/>
    <col min="11015" max="11015" width="9.28515625" style="1" customWidth="1"/>
    <col min="11016" max="11016" width="9.140625" style="1"/>
    <col min="11017" max="11017" width="15" style="1" customWidth="1"/>
    <col min="11018" max="11018" width="8.7109375" style="1" customWidth="1"/>
    <col min="11019" max="11250" width="9.140625" style="1"/>
    <col min="11251" max="11251" width="11.140625" style="1" customWidth="1"/>
    <col min="11252" max="11252" width="17" style="1" customWidth="1"/>
    <col min="11253" max="11253" width="6.7109375" style="1" customWidth="1"/>
    <col min="11254" max="11267" width="6.85546875" style="1" customWidth="1"/>
    <col min="11268" max="11268" width="9.42578125" style="1" customWidth="1"/>
    <col min="11269" max="11269" width="5.28515625" style="1" customWidth="1"/>
    <col min="11270" max="11270" width="11.42578125" style="1" customWidth="1"/>
    <col min="11271" max="11271" width="9.28515625" style="1" customWidth="1"/>
    <col min="11272" max="11272" width="9.140625" style="1"/>
    <col min="11273" max="11273" width="15" style="1" customWidth="1"/>
    <col min="11274" max="11274" width="8.7109375" style="1" customWidth="1"/>
    <col min="11275" max="11506" width="9.140625" style="1"/>
    <col min="11507" max="11507" width="11.140625" style="1" customWidth="1"/>
    <col min="11508" max="11508" width="17" style="1" customWidth="1"/>
    <col min="11509" max="11509" width="6.7109375" style="1" customWidth="1"/>
    <col min="11510" max="11523" width="6.85546875" style="1" customWidth="1"/>
    <col min="11524" max="11524" width="9.42578125" style="1" customWidth="1"/>
    <col min="11525" max="11525" width="5.28515625" style="1" customWidth="1"/>
    <col min="11526" max="11526" width="11.42578125" style="1" customWidth="1"/>
    <col min="11527" max="11527" width="9.28515625" style="1" customWidth="1"/>
    <col min="11528" max="11528" width="9.140625" style="1"/>
    <col min="11529" max="11529" width="15" style="1" customWidth="1"/>
    <col min="11530" max="11530" width="8.7109375" style="1" customWidth="1"/>
    <col min="11531" max="11762" width="9.140625" style="1"/>
    <col min="11763" max="11763" width="11.140625" style="1" customWidth="1"/>
    <col min="11764" max="11764" width="17" style="1" customWidth="1"/>
    <col min="11765" max="11765" width="6.7109375" style="1" customWidth="1"/>
    <col min="11766" max="11779" width="6.85546875" style="1" customWidth="1"/>
    <col min="11780" max="11780" width="9.42578125" style="1" customWidth="1"/>
    <col min="11781" max="11781" width="5.28515625" style="1" customWidth="1"/>
    <col min="11782" max="11782" width="11.42578125" style="1" customWidth="1"/>
    <col min="11783" max="11783" width="9.28515625" style="1" customWidth="1"/>
    <col min="11784" max="11784" width="9.140625" style="1"/>
    <col min="11785" max="11785" width="15" style="1" customWidth="1"/>
    <col min="11786" max="11786" width="8.7109375" style="1" customWidth="1"/>
    <col min="11787" max="12018" width="9.140625" style="1"/>
    <col min="12019" max="12019" width="11.140625" style="1" customWidth="1"/>
    <col min="12020" max="12020" width="17" style="1" customWidth="1"/>
    <col min="12021" max="12021" width="6.7109375" style="1" customWidth="1"/>
    <col min="12022" max="12035" width="6.85546875" style="1" customWidth="1"/>
    <col min="12036" max="12036" width="9.42578125" style="1" customWidth="1"/>
    <col min="12037" max="12037" width="5.28515625" style="1" customWidth="1"/>
    <col min="12038" max="12038" width="11.42578125" style="1" customWidth="1"/>
    <col min="12039" max="12039" width="9.28515625" style="1" customWidth="1"/>
    <col min="12040" max="12040" width="9.140625" style="1"/>
    <col min="12041" max="12041" width="15" style="1" customWidth="1"/>
    <col min="12042" max="12042" width="8.7109375" style="1" customWidth="1"/>
    <col min="12043" max="12274" width="9.140625" style="1"/>
    <col min="12275" max="12275" width="11.140625" style="1" customWidth="1"/>
    <col min="12276" max="12276" width="17" style="1" customWidth="1"/>
    <col min="12277" max="12277" width="6.7109375" style="1" customWidth="1"/>
    <col min="12278" max="12291" width="6.85546875" style="1" customWidth="1"/>
    <col min="12292" max="12292" width="9.42578125" style="1" customWidth="1"/>
    <col min="12293" max="12293" width="5.28515625" style="1" customWidth="1"/>
    <col min="12294" max="12294" width="11.42578125" style="1" customWidth="1"/>
    <col min="12295" max="12295" width="9.28515625" style="1" customWidth="1"/>
    <col min="12296" max="12296" width="9.140625" style="1"/>
    <col min="12297" max="12297" width="15" style="1" customWidth="1"/>
    <col min="12298" max="12298" width="8.7109375" style="1" customWidth="1"/>
    <col min="12299" max="12530" width="9.140625" style="1"/>
    <col min="12531" max="12531" width="11.140625" style="1" customWidth="1"/>
    <col min="12532" max="12532" width="17" style="1" customWidth="1"/>
    <col min="12533" max="12533" width="6.7109375" style="1" customWidth="1"/>
    <col min="12534" max="12547" width="6.85546875" style="1" customWidth="1"/>
    <col min="12548" max="12548" width="9.42578125" style="1" customWidth="1"/>
    <col min="12549" max="12549" width="5.28515625" style="1" customWidth="1"/>
    <col min="12550" max="12550" width="11.42578125" style="1" customWidth="1"/>
    <col min="12551" max="12551" width="9.28515625" style="1" customWidth="1"/>
    <col min="12552" max="12552" width="9.140625" style="1"/>
    <col min="12553" max="12553" width="15" style="1" customWidth="1"/>
    <col min="12554" max="12554" width="8.7109375" style="1" customWidth="1"/>
    <col min="12555" max="12786" width="9.140625" style="1"/>
    <col min="12787" max="12787" width="11.140625" style="1" customWidth="1"/>
    <col min="12788" max="12788" width="17" style="1" customWidth="1"/>
    <col min="12789" max="12789" width="6.7109375" style="1" customWidth="1"/>
    <col min="12790" max="12803" width="6.85546875" style="1" customWidth="1"/>
    <col min="12804" max="12804" width="9.42578125" style="1" customWidth="1"/>
    <col min="12805" max="12805" width="5.28515625" style="1" customWidth="1"/>
    <col min="12806" max="12806" width="11.42578125" style="1" customWidth="1"/>
    <col min="12807" max="12807" width="9.28515625" style="1" customWidth="1"/>
    <col min="12808" max="12808" width="9.140625" style="1"/>
    <col min="12809" max="12809" width="15" style="1" customWidth="1"/>
    <col min="12810" max="12810" width="8.7109375" style="1" customWidth="1"/>
    <col min="12811" max="13042" width="9.140625" style="1"/>
    <col min="13043" max="13043" width="11.140625" style="1" customWidth="1"/>
    <col min="13044" max="13044" width="17" style="1" customWidth="1"/>
    <col min="13045" max="13045" width="6.7109375" style="1" customWidth="1"/>
    <col min="13046" max="13059" width="6.85546875" style="1" customWidth="1"/>
    <col min="13060" max="13060" width="9.42578125" style="1" customWidth="1"/>
    <col min="13061" max="13061" width="5.28515625" style="1" customWidth="1"/>
    <col min="13062" max="13062" width="11.42578125" style="1" customWidth="1"/>
    <col min="13063" max="13063" width="9.28515625" style="1" customWidth="1"/>
    <col min="13064" max="13064" width="9.140625" style="1"/>
    <col min="13065" max="13065" width="15" style="1" customWidth="1"/>
    <col min="13066" max="13066" width="8.7109375" style="1" customWidth="1"/>
    <col min="13067" max="13298" width="9.140625" style="1"/>
    <col min="13299" max="13299" width="11.140625" style="1" customWidth="1"/>
    <col min="13300" max="13300" width="17" style="1" customWidth="1"/>
    <col min="13301" max="13301" width="6.7109375" style="1" customWidth="1"/>
    <col min="13302" max="13315" width="6.85546875" style="1" customWidth="1"/>
    <col min="13316" max="13316" width="9.42578125" style="1" customWidth="1"/>
    <col min="13317" max="13317" width="5.28515625" style="1" customWidth="1"/>
    <col min="13318" max="13318" width="11.42578125" style="1" customWidth="1"/>
    <col min="13319" max="13319" width="9.28515625" style="1" customWidth="1"/>
    <col min="13320" max="13320" width="9.140625" style="1"/>
    <col min="13321" max="13321" width="15" style="1" customWidth="1"/>
    <col min="13322" max="13322" width="8.7109375" style="1" customWidth="1"/>
    <col min="13323" max="13554" width="9.140625" style="1"/>
    <col min="13555" max="13555" width="11.140625" style="1" customWidth="1"/>
    <col min="13556" max="13556" width="17" style="1" customWidth="1"/>
    <col min="13557" max="13557" width="6.7109375" style="1" customWidth="1"/>
    <col min="13558" max="13571" width="6.85546875" style="1" customWidth="1"/>
    <col min="13572" max="13572" width="9.42578125" style="1" customWidth="1"/>
    <col min="13573" max="13573" width="5.28515625" style="1" customWidth="1"/>
    <col min="13574" max="13574" width="11.42578125" style="1" customWidth="1"/>
    <col min="13575" max="13575" width="9.28515625" style="1" customWidth="1"/>
    <col min="13576" max="13576" width="9.140625" style="1"/>
    <col min="13577" max="13577" width="15" style="1" customWidth="1"/>
    <col min="13578" max="13578" width="8.7109375" style="1" customWidth="1"/>
    <col min="13579" max="13810" width="9.140625" style="1"/>
    <col min="13811" max="13811" width="11.140625" style="1" customWidth="1"/>
    <col min="13812" max="13812" width="17" style="1" customWidth="1"/>
    <col min="13813" max="13813" width="6.7109375" style="1" customWidth="1"/>
    <col min="13814" max="13827" width="6.85546875" style="1" customWidth="1"/>
    <col min="13828" max="13828" width="9.42578125" style="1" customWidth="1"/>
    <col min="13829" max="13829" width="5.28515625" style="1" customWidth="1"/>
    <col min="13830" max="13830" width="11.42578125" style="1" customWidth="1"/>
    <col min="13831" max="13831" width="9.28515625" style="1" customWidth="1"/>
    <col min="13832" max="13832" width="9.140625" style="1"/>
    <col min="13833" max="13833" width="15" style="1" customWidth="1"/>
    <col min="13834" max="13834" width="8.7109375" style="1" customWidth="1"/>
    <col min="13835" max="14066" width="9.140625" style="1"/>
    <col min="14067" max="14067" width="11.140625" style="1" customWidth="1"/>
    <col min="14068" max="14068" width="17" style="1" customWidth="1"/>
    <col min="14069" max="14069" width="6.7109375" style="1" customWidth="1"/>
    <col min="14070" max="14083" width="6.85546875" style="1" customWidth="1"/>
    <col min="14084" max="14084" width="9.42578125" style="1" customWidth="1"/>
    <col min="14085" max="14085" width="5.28515625" style="1" customWidth="1"/>
    <col min="14086" max="14086" width="11.42578125" style="1" customWidth="1"/>
    <col min="14087" max="14087" width="9.28515625" style="1" customWidth="1"/>
    <col min="14088" max="14088" width="9.140625" style="1"/>
    <col min="14089" max="14089" width="15" style="1" customWidth="1"/>
    <col min="14090" max="14090" width="8.7109375" style="1" customWidth="1"/>
    <col min="14091" max="14322" width="9.140625" style="1"/>
    <col min="14323" max="14323" width="11.140625" style="1" customWidth="1"/>
    <col min="14324" max="14324" width="17" style="1" customWidth="1"/>
    <col min="14325" max="14325" width="6.7109375" style="1" customWidth="1"/>
    <col min="14326" max="14339" width="6.85546875" style="1" customWidth="1"/>
    <col min="14340" max="14340" width="9.42578125" style="1" customWidth="1"/>
    <col min="14341" max="14341" width="5.28515625" style="1" customWidth="1"/>
    <col min="14342" max="14342" width="11.42578125" style="1" customWidth="1"/>
    <col min="14343" max="14343" width="9.28515625" style="1" customWidth="1"/>
    <col min="14344" max="14344" width="9.140625" style="1"/>
    <col min="14345" max="14345" width="15" style="1" customWidth="1"/>
    <col min="14346" max="14346" width="8.7109375" style="1" customWidth="1"/>
    <col min="14347" max="14578" width="9.140625" style="1"/>
    <col min="14579" max="14579" width="11.140625" style="1" customWidth="1"/>
    <col min="14580" max="14580" width="17" style="1" customWidth="1"/>
    <col min="14581" max="14581" width="6.7109375" style="1" customWidth="1"/>
    <col min="14582" max="14595" width="6.85546875" style="1" customWidth="1"/>
    <col min="14596" max="14596" width="9.42578125" style="1" customWidth="1"/>
    <col min="14597" max="14597" width="5.28515625" style="1" customWidth="1"/>
    <col min="14598" max="14598" width="11.42578125" style="1" customWidth="1"/>
    <col min="14599" max="14599" width="9.28515625" style="1" customWidth="1"/>
    <col min="14600" max="14600" width="9.140625" style="1"/>
    <col min="14601" max="14601" width="15" style="1" customWidth="1"/>
    <col min="14602" max="14602" width="8.7109375" style="1" customWidth="1"/>
    <col min="14603" max="14834" width="9.140625" style="1"/>
    <col min="14835" max="14835" width="11.140625" style="1" customWidth="1"/>
    <col min="14836" max="14836" width="17" style="1" customWidth="1"/>
    <col min="14837" max="14837" width="6.7109375" style="1" customWidth="1"/>
    <col min="14838" max="14851" width="6.85546875" style="1" customWidth="1"/>
    <col min="14852" max="14852" width="9.42578125" style="1" customWidth="1"/>
    <col min="14853" max="14853" width="5.28515625" style="1" customWidth="1"/>
    <col min="14854" max="14854" width="11.42578125" style="1" customWidth="1"/>
    <col min="14855" max="14855" width="9.28515625" style="1" customWidth="1"/>
    <col min="14856" max="14856" width="9.140625" style="1"/>
    <col min="14857" max="14857" width="15" style="1" customWidth="1"/>
    <col min="14858" max="14858" width="8.7109375" style="1" customWidth="1"/>
    <col min="14859" max="15090" width="9.140625" style="1"/>
    <col min="15091" max="15091" width="11.140625" style="1" customWidth="1"/>
    <col min="15092" max="15092" width="17" style="1" customWidth="1"/>
    <col min="15093" max="15093" width="6.7109375" style="1" customWidth="1"/>
    <col min="15094" max="15107" width="6.85546875" style="1" customWidth="1"/>
    <col min="15108" max="15108" width="9.42578125" style="1" customWidth="1"/>
    <col min="15109" max="15109" width="5.28515625" style="1" customWidth="1"/>
    <col min="15110" max="15110" width="11.42578125" style="1" customWidth="1"/>
    <col min="15111" max="15111" width="9.28515625" style="1" customWidth="1"/>
    <col min="15112" max="15112" width="9.140625" style="1"/>
    <col min="15113" max="15113" width="15" style="1" customWidth="1"/>
    <col min="15114" max="15114" width="8.7109375" style="1" customWidth="1"/>
    <col min="15115" max="15346" width="9.140625" style="1"/>
    <col min="15347" max="15347" width="11.140625" style="1" customWidth="1"/>
    <col min="15348" max="15348" width="17" style="1" customWidth="1"/>
    <col min="15349" max="15349" width="6.7109375" style="1" customWidth="1"/>
    <col min="15350" max="15363" width="6.85546875" style="1" customWidth="1"/>
    <col min="15364" max="15364" width="9.42578125" style="1" customWidth="1"/>
    <col min="15365" max="15365" width="5.28515625" style="1" customWidth="1"/>
    <col min="15366" max="15366" width="11.42578125" style="1" customWidth="1"/>
    <col min="15367" max="15367" width="9.28515625" style="1" customWidth="1"/>
    <col min="15368" max="15368" width="9.140625" style="1"/>
    <col min="15369" max="15369" width="15" style="1" customWidth="1"/>
    <col min="15370" max="15370" width="8.7109375" style="1" customWidth="1"/>
    <col min="15371" max="15602" width="9.140625" style="1"/>
    <col min="15603" max="15603" width="11.140625" style="1" customWidth="1"/>
    <col min="15604" max="15604" width="17" style="1" customWidth="1"/>
    <col min="15605" max="15605" width="6.7109375" style="1" customWidth="1"/>
    <col min="15606" max="15619" width="6.85546875" style="1" customWidth="1"/>
    <col min="15620" max="15620" width="9.42578125" style="1" customWidth="1"/>
    <col min="15621" max="15621" width="5.28515625" style="1" customWidth="1"/>
    <col min="15622" max="15622" width="11.42578125" style="1" customWidth="1"/>
    <col min="15623" max="15623" width="9.28515625" style="1" customWidth="1"/>
    <col min="15624" max="15624" width="9.140625" style="1"/>
    <col min="15625" max="15625" width="15" style="1" customWidth="1"/>
    <col min="15626" max="15626" width="8.7109375" style="1" customWidth="1"/>
    <col min="15627" max="15858" width="9.140625" style="1"/>
    <col min="15859" max="15859" width="11.140625" style="1" customWidth="1"/>
    <col min="15860" max="15860" width="17" style="1" customWidth="1"/>
    <col min="15861" max="15861" width="6.7109375" style="1" customWidth="1"/>
    <col min="15862" max="15875" width="6.85546875" style="1" customWidth="1"/>
    <col min="15876" max="15876" width="9.42578125" style="1" customWidth="1"/>
    <col min="15877" max="15877" width="5.28515625" style="1" customWidth="1"/>
    <col min="15878" max="15878" width="11.42578125" style="1" customWidth="1"/>
    <col min="15879" max="15879" width="9.28515625" style="1" customWidth="1"/>
    <col min="15880" max="15880" width="9.140625" style="1"/>
    <col min="15881" max="15881" width="15" style="1" customWidth="1"/>
    <col min="15882" max="15882" width="8.7109375" style="1" customWidth="1"/>
    <col min="15883" max="16114" width="9.140625" style="1"/>
    <col min="16115" max="16115" width="11.140625" style="1" customWidth="1"/>
    <col min="16116" max="16116" width="17" style="1" customWidth="1"/>
    <col min="16117" max="16117" width="6.7109375" style="1" customWidth="1"/>
    <col min="16118" max="16131" width="6.85546875" style="1" customWidth="1"/>
    <col min="16132" max="16132" width="9.42578125" style="1" customWidth="1"/>
    <col min="16133" max="16133" width="5.28515625" style="1" customWidth="1"/>
    <col min="16134" max="16134" width="11.42578125" style="1" customWidth="1"/>
    <col min="16135" max="16135" width="9.28515625" style="1" customWidth="1"/>
    <col min="16136" max="16136" width="9.140625" style="1"/>
    <col min="16137" max="16137" width="15" style="1" customWidth="1"/>
    <col min="16138" max="16138" width="8.7109375" style="1" customWidth="1"/>
    <col min="16139" max="16384" width="9.140625" style="1"/>
  </cols>
  <sheetData>
    <row r="1" spans="1:19" ht="18.75" thickBot="1" x14ac:dyDescent="0.3">
      <c r="A1" s="2"/>
      <c r="B1" s="85" t="s">
        <v>35</v>
      </c>
      <c r="C1" s="86"/>
      <c r="D1" s="87">
        <v>39234</v>
      </c>
      <c r="E1" s="88"/>
      <c r="F1" s="4"/>
      <c r="G1" s="89" t="s">
        <v>34</v>
      </c>
      <c r="H1" s="89"/>
      <c r="I1" s="89"/>
      <c r="J1" s="89"/>
      <c r="K1" s="89"/>
      <c r="L1" s="5">
        <f ca="1">INT((L2-D1)/365.25)</f>
        <v>9</v>
      </c>
      <c r="M1" s="6" t="s">
        <v>0</v>
      </c>
      <c r="N1" s="7">
        <f ca="1">(((L2-D1)/365.25)-L1)*365.25</f>
        <v>300.75000000000028</v>
      </c>
      <c r="O1" s="8" t="s">
        <v>1</v>
      </c>
      <c r="P1" s="9"/>
      <c r="Q1" s="4"/>
      <c r="R1" s="10"/>
      <c r="S1" s="3"/>
    </row>
    <row r="2" spans="1:19" ht="24" thickBot="1" x14ac:dyDescent="0.3">
      <c r="A2" s="2"/>
      <c r="B2" s="90" t="s">
        <v>2</v>
      </c>
      <c r="C2" s="91"/>
      <c r="D2" s="91"/>
      <c r="E2" s="91"/>
      <c r="F2" s="91"/>
      <c r="G2" s="91"/>
      <c r="H2" s="91"/>
      <c r="I2" s="92" t="s">
        <v>3</v>
      </c>
      <c r="J2" s="92"/>
      <c r="K2" s="92"/>
      <c r="L2" s="93">
        <f ca="1">TODAY()</f>
        <v>42822</v>
      </c>
      <c r="M2" s="93"/>
      <c r="N2" s="93"/>
      <c r="O2" s="11"/>
      <c r="P2" s="94" t="s">
        <v>4</v>
      </c>
      <c r="Q2" s="95"/>
      <c r="R2" s="81" t="s">
        <v>5</v>
      </c>
      <c r="S2" s="12"/>
    </row>
    <row r="3" spans="1:19" ht="18.75" thickBot="1" x14ac:dyDescent="0.3">
      <c r="A3" s="13"/>
      <c r="B3" s="83" t="s">
        <v>6</v>
      </c>
      <c r="C3" s="84"/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5" t="s">
        <v>18</v>
      </c>
      <c r="P3" s="96"/>
      <c r="Q3" s="97"/>
      <c r="R3" s="82"/>
      <c r="S3" s="16"/>
    </row>
    <row r="4" spans="1:19" ht="19.5" thickTop="1" thickBot="1" x14ac:dyDescent="0.3">
      <c r="A4" s="13"/>
      <c r="B4" s="17" t="s">
        <v>19</v>
      </c>
      <c r="C4" s="18">
        <f ca="1">(YEAR(L2))-1</f>
        <v>2016</v>
      </c>
      <c r="D4" s="19">
        <v>1000</v>
      </c>
      <c r="E4" s="19">
        <v>1000</v>
      </c>
      <c r="F4" s="19">
        <v>1000</v>
      </c>
      <c r="G4" s="19">
        <v>1000</v>
      </c>
      <c r="H4" s="19">
        <v>1000</v>
      </c>
      <c r="I4" s="19">
        <v>1000</v>
      </c>
      <c r="J4" s="19">
        <v>1000</v>
      </c>
      <c r="K4" s="19">
        <v>1000</v>
      </c>
      <c r="L4" s="19">
        <v>1000</v>
      </c>
      <c r="M4" s="19">
        <v>1000</v>
      </c>
      <c r="N4" s="19">
        <v>1000</v>
      </c>
      <c r="O4" s="19">
        <v>1000</v>
      </c>
      <c r="P4" s="55">
        <f>IF(SUM(D4:O4)=0,"",SUM(D4:O4))</f>
        <v>12000</v>
      </c>
      <c r="Q4" s="56"/>
      <c r="R4" s="20">
        <f>IF(P4="","",ROUND(AVERAGE(D4:O4),0))</f>
        <v>1000</v>
      </c>
      <c r="S4" s="16"/>
    </row>
    <row r="5" spans="1:19" ht="19.5" thickTop="1" thickBot="1" x14ac:dyDescent="0.3">
      <c r="A5" s="21">
        <v>41395</v>
      </c>
      <c r="B5" s="17" t="s">
        <v>19</v>
      </c>
      <c r="C5" s="18">
        <f ca="1">(YEAR(L2))-2</f>
        <v>2015</v>
      </c>
      <c r="D5" s="19">
        <v>1100</v>
      </c>
      <c r="E5" s="19">
        <v>1100</v>
      </c>
      <c r="F5" s="19">
        <v>1100</v>
      </c>
      <c r="G5" s="19">
        <v>1100</v>
      </c>
      <c r="H5" s="19">
        <v>1100</v>
      </c>
      <c r="I5" s="19">
        <v>1100</v>
      </c>
      <c r="J5" s="19">
        <v>1100</v>
      </c>
      <c r="K5" s="19">
        <v>1100</v>
      </c>
      <c r="L5" s="19">
        <v>1100</v>
      </c>
      <c r="M5" s="19">
        <v>1100</v>
      </c>
      <c r="N5" s="19">
        <v>1100</v>
      </c>
      <c r="O5" s="19">
        <v>1100</v>
      </c>
      <c r="P5" s="55">
        <f t="shared" ref="P5:P13" si="0">IF(SUM(D5:O5)=0,"",SUM(D5:O5))</f>
        <v>13200</v>
      </c>
      <c r="Q5" s="56"/>
      <c r="R5" s="20">
        <f t="shared" ref="R5:R13" si="1">IF(P5="","",ROUND(AVERAGE(D5:O5),0))</f>
        <v>1100</v>
      </c>
      <c r="S5" s="16"/>
    </row>
    <row r="6" spans="1:19" ht="21" thickTop="1" thickBot="1" x14ac:dyDescent="0.3">
      <c r="A6" s="22" t="s">
        <v>20</v>
      </c>
      <c r="B6" s="17" t="s">
        <v>19</v>
      </c>
      <c r="C6" s="18">
        <f ca="1">(YEAR(L2))-3</f>
        <v>2014</v>
      </c>
      <c r="D6" s="19">
        <v>1200</v>
      </c>
      <c r="E6" s="19">
        <v>1200</v>
      </c>
      <c r="F6" s="19">
        <v>1200</v>
      </c>
      <c r="G6" s="19">
        <v>1200</v>
      </c>
      <c r="H6" s="19">
        <v>1200</v>
      </c>
      <c r="I6" s="19">
        <v>1200</v>
      </c>
      <c r="J6" s="19">
        <v>1200</v>
      </c>
      <c r="K6" s="19">
        <v>1200</v>
      </c>
      <c r="L6" s="19">
        <v>1200</v>
      </c>
      <c r="M6" s="19">
        <v>1200</v>
      </c>
      <c r="N6" s="19">
        <v>1200</v>
      </c>
      <c r="O6" s="19">
        <v>1200</v>
      </c>
      <c r="P6" s="55">
        <f t="shared" si="0"/>
        <v>14400</v>
      </c>
      <c r="Q6" s="56"/>
      <c r="R6" s="20">
        <f>IF(P6="","",ROUND(AVERAGE(D6:O6),0))</f>
        <v>1200</v>
      </c>
      <c r="S6" s="16"/>
    </row>
    <row r="7" spans="1:19" ht="19.5" thickTop="1" thickBot="1" x14ac:dyDescent="0.3">
      <c r="A7" s="23">
        <f>(A5-D1)/365+C16</f>
        <v>6.9205479452054792</v>
      </c>
      <c r="B7" s="17" t="s">
        <v>19</v>
      </c>
      <c r="C7" s="18">
        <f ca="1">(YEAR(L2))-4</f>
        <v>2013</v>
      </c>
      <c r="D7" s="19">
        <v>1300</v>
      </c>
      <c r="E7" s="19">
        <v>1300</v>
      </c>
      <c r="F7" s="19">
        <v>1300</v>
      </c>
      <c r="G7" s="19">
        <v>1300</v>
      </c>
      <c r="H7" s="19">
        <v>1300</v>
      </c>
      <c r="I7" s="19">
        <v>1300</v>
      </c>
      <c r="J7" s="19">
        <v>1300</v>
      </c>
      <c r="K7" s="19">
        <v>1300</v>
      </c>
      <c r="L7" s="19">
        <v>1300</v>
      </c>
      <c r="M7" s="19">
        <v>1300</v>
      </c>
      <c r="N7" s="19">
        <v>1300</v>
      </c>
      <c r="O7" s="19">
        <v>1300</v>
      </c>
      <c r="P7" s="55">
        <f t="shared" si="0"/>
        <v>15600</v>
      </c>
      <c r="Q7" s="56"/>
      <c r="R7" s="20">
        <f t="shared" si="1"/>
        <v>1300</v>
      </c>
      <c r="S7" s="16"/>
    </row>
    <row r="8" spans="1:19" ht="19.5" thickTop="1" thickBot="1" x14ac:dyDescent="0.3">
      <c r="A8" s="24">
        <f>INT(A7)</f>
        <v>6</v>
      </c>
      <c r="B8" s="17" t="s">
        <v>19</v>
      </c>
      <c r="C8" s="18">
        <f ca="1">(YEAR(L2))-5</f>
        <v>2012</v>
      </c>
      <c r="D8" s="19">
        <v>1400</v>
      </c>
      <c r="E8" s="19">
        <v>1400</v>
      </c>
      <c r="F8" s="19">
        <v>1400</v>
      </c>
      <c r="G8" s="19">
        <v>1400</v>
      </c>
      <c r="H8" s="19">
        <v>1400</v>
      </c>
      <c r="I8" s="19">
        <v>1400</v>
      </c>
      <c r="J8" s="19">
        <v>1400</v>
      </c>
      <c r="K8" s="19">
        <v>1400</v>
      </c>
      <c r="L8" s="19">
        <v>1400</v>
      </c>
      <c r="M8" s="19">
        <v>1400</v>
      </c>
      <c r="N8" s="19">
        <v>1400</v>
      </c>
      <c r="O8" s="19">
        <v>1400</v>
      </c>
      <c r="P8" s="55">
        <f t="shared" si="0"/>
        <v>16800</v>
      </c>
      <c r="Q8" s="56"/>
      <c r="R8" s="20">
        <f>IF(P8="","",ROUND(AVERAGE(D8:O8),0))</f>
        <v>1400</v>
      </c>
      <c r="S8" s="16"/>
    </row>
    <row r="9" spans="1:19" ht="19.5" thickTop="1" thickBot="1" x14ac:dyDescent="0.3">
      <c r="A9" s="25" t="s">
        <v>21</v>
      </c>
      <c r="B9" s="17" t="s">
        <v>19</v>
      </c>
      <c r="C9" s="18">
        <f ca="1">(YEAR(L2))-6</f>
        <v>2011</v>
      </c>
      <c r="D9" s="19">
        <v>1500</v>
      </c>
      <c r="E9" s="19">
        <v>1500</v>
      </c>
      <c r="F9" s="19">
        <v>1500</v>
      </c>
      <c r="G9" s="19">
        <v>1500</v>
      </c>
      <c r="H9" s="19">
        <v>1500</v>
      </c>
      <c r="I9" s="19">
        <v>1500</v>
      </c>
      <c r="J9" s="19">
        <v>1500</v>
      </c>
      <c r="K9" s="19">
        <v>1500</v>
      </c>
      <c r="L9" s="19">
        <v>1500</v>
      </c>
      <c r="M9" s="19">
        <v>1500</v>
      </c>
      <c r="N9" s="19">
        <v>1500</v>
      </c>
      <c r="O9" s="19">
        <v>1500</v>
      </c>
      <c r="P9" s="55">
        <f t="shared" si="0"/>
        <v>18000</v>
      </c>
      <c r="Q9" s="56"/>
      <c r="R9" s="20">
        <f t="shared" si="1"/>
        <v>1500</v>
      </c>
      <c r="S9" s="16"/>
    </row>
    <row r="10" spans="1:19" ht="25.5" thickTop="1" thickBot="1" x14ac:dyDescent="0.3">
      <c r="A10" s="26" t="s">
        <v>22</v>
      </c>
      <c r="B10" s="17" t="s">
        <v>19</v>
      </c>
      <c r="C10" s="18">
        <f ca="1">(YEAR(L2))-7</f>
        <v>2010</v>
      </c>
      <c r="D10" s="19">
        <v>1600</v>
      </c>
      <c r="E10" s="19">
        <v>1600</v>
      </c>
      <c r="F10" s="19">
        <v>1600</v>
      </c>
      <c r="G10" s="19">
        <v>1600</v>
      </c>
      <c r="H10" s="19">
        <v>1600</v>
      </c>
      <c r="I10" s="19">
        <v>1600</v>
      </c>
      <c r="J10" s="19">
        <v>1600</v>
      </c>
      <c r="K10" s="19">
        <v>1600</v>
      </c>
      <c r="L10" s="19">
        <v>1600</v>
      </c>
      <c r="M10" s="19">
        <v>1600</v>
      </c>
      <c r="N10" s="19">
        <v>1600</v>
      </c>
      <c r="O10" s="19">
        <v>1600</v>
      </c>
      <c r="P10" s="55">
        <f t="shared" si="0"/>
        <v>19200</v>
      </c>
      <c r="Q10" s="56"/>
      <c r="R10" s="20">
        <f t="shared" si="1"/>
        <v>1600</v>
      </c>
      <c r="S10" s="16"/>
    </row>
    <row r="11" spans="1:19" ht="19.5" thickTop="1" thickBot="1" x14ac:dyDescent="0.3">
      <c r="A11" s="27">
        <f>(15-A8)*2</f>
        <v>18</v>
      </c>
      <c r="B11" s="17" t="s">
        <v>19</v>
      </c>
      <c r="C11" s="18">
        <f ca="1">(YEAR(L2))-8</f>
        <v>2009</v>
      </c>
      <c r="D11" s="19">
        <v>1700</v>
      </c>
      <c r="E11" s="19">
        <v>1700</v>
      </c>
      <c r="F11" s="19">
        <v>1700</v>
      </c>
      <c r="G11" s="19">
        <v>1700</v>
      </c>
      <c r="H11" s="19">
        <v>1700</v>
      </c>
      <c r="I11" s="19">
        <v>1700</v>
      </c>
      <c r="J11" s="19">
        <v>1700</v>
      </c>
      <c r="K11" s="19">
        <v>1700</v>
      </c>
      <c r="L11" s="19">
        <v>1700</v>
      </c>
      <c r="M11" s="19">
        <v>1700</v>
      </c>
      <c r="N11" s="19">
        <v>1700</v>
      </c>
      <c r="O11" s="19">
        <v>1700</v>
      </c>
      <c r="P11" s="55">
        <f t="shared" si="0"/>
        <v>20400</v>
      </c>
      <c r="Q11" s="56"/>
      <c r="R11" s="20">
        <f>IF(P11="","",ROUND(AVERAGE(D11:O11),0))</f>
        <v>1700</v>
      </c>
      <c r="S11" s="16"/>
    </row>
    <row r="12" spans="1:19" ht="27" customHeight="1" thickTop="1" thickBot="1" x14ac:dyDescent="0.3">
      <c r="A12" s="28" t="s">
        <v>23</v>
      </c>
      <c r="B12" s="17" t="s">
        <v>19</v>
      </c>
      <c r="C12" s="18">
        <f ca="1">(YEAR(L2))-9</f>
        <v>2008</v>
      </c>
      <c r="D12" s="19">
        <v>1800</v>
      </c>
      <c r="E12" s="19">
        <v>1800</v>
      </c>
      <c r="F12" s="19">
        <v>1800</v>
      </c>
      <c r="G12" s="19">
        <v>1800</v>
      </c>
      <c r="H12" s="19">
        <v>1800</v>
      </c>
      <c r="I12" s="19">
        <v>1800</v>
      </c>
      <c r="J12" s="19">
        <v>1800</v>
      </c>
      <c r="K12" s="19">
        <v>1800</v>
      </c>
      <c r="L12" s="19">
        <v>1800</v>
      </c>
      <c r="M12" s="19">
        <v>1800</v>
      </c>
      <c r="N12" s="19">
        <v>1800</v>
      </c>
      <c r="O12" s="19">
        <v>1800</v>
      </c>
      <c r="P12" s="55">
        <f t="shared" si="0"/>
        <v>21600</v>
      </c>
      <c r="Q12" s="56"/>
      <c r="R12" s="20">
        <f t="shared" si="1"/>
        <v>1800</v>
      </c>
      <c r="S12" s="16"/>
    </row>
    <row r="13" spans="1:19" ht="19.5" thickTop="1" thickBot="1" x14ac:dyDescent="0.3">
      <c r="A13" s="13"/>
      <c r="B13" s="29" t="s">
        <v>19</v>
      </c>
      <c r="C13" s="30">
        <f ca="1">(YEAR(L2))-10</f>
        <v>2007</v>
      </c>
      <c r="D13" s="31">
        <v>1900</v>
      </c>
      <c r="E13" s="31">
        <v>1900</v>
      </c>
      <c r="F13" s="31">
        <v>1900</v>
      </c>
      <c r="G13" s="31">
        <v>1900</v>
      </c>
      <c r="H13" s="31">
        <v>1900</v>
      </c>
      <c r="I13" s="31">
        <v>1900</v>
      </c>
      <c r="J13" s="31">
        <v>1900</v>
      </c>
      <c r="K13" s="31">
        <v>1900</v>
      </c>
      <c r="L13" s="31">
        <v>1900</v>
      </c>
      <c r="M13" s="31">
        <v>1900</v>
      </c>
      <c r="N13" s="31">
        <v>1900</v>
      </c>
      <c r="O13" s="31">
        <v>1900</v>
      </c>
      <c r="P13" s="57">
        <f t="shared" si="0"/>
        <v>22800</v>
      </c>
      <c r="Q13" s="58"/>
      <c r="R13" s="32">
        <f t="shared" si="1"/>
        <v>1900</v>
      </c>
      <c r="S13" s="16"/>
    </row>
    <row r="14" spans="1:19" ht="34.5" customHeight="1" thickBot="1" x14ac:dyDescent="0.3">
      <c r="A14" s="39" t="s">
        <v>36</v>
      </c>
      <c r="B14" s="59" t="s">
        <v>32</v>
      </c>
      <c r="C14" s="60"/>
      <c r="D14" s="60"/>
      <c r="E14" s="60"/>
      <c r="F14" s="60"/>
      <c r="G14" s="61">
        <f>IF(A8+A11&gt;25,25,IF(A8+A11&lt;15,15,A8+A11))</f>
        <v>24</v>
      </c>
      <c r="H14" s="62"/>
      <c r="I14" s="98" t="s">
        <v>24</v>
      </c>
      <c r="J14" s="99"/>
      <c r="K14" s="100"/>
      <c r="L14" s="64" t="s">
        <v>25</v>
      </c>
      <c r="M14" s="65"/>
      <c r="N14" s="65"/>
      <c r="O14" s="66"/>
      <c r="P14" s="70" t="s">
        <v>26</v>
      </c>
      <c r="Q14" s="71"/>
      <c r="R14" s="72"/>
      <c r="S14" s="33"/>
    </row>
    <row r="15" spans="1:19" ht="48" customHeight="1" thickTop="1" thickBot="1" x14ac:dyDescent="0.3">
      <c r="A15" s="40">
        <f>ROUND(AVERAGE(IFERROR(LARGE($R$4:$R$13,ROW($A$1:INDEX($A:$A,IFERROR(11-MATCH(A8,{6;7;8;9;10;11;12;13;14;15},1),10)))),FALSE)),)</f>
        <v>1900</v>
      </c>
      <c r="B15" s="34" t="s">
        <v>27</v>
      </c>
      <c r="C15" s="76" t="s">
        <v>28</v>
      </c>
      <c r="D15" s="76"/>
      <c r="E15" s="77" t="s">
        <v>33</v>
      </c>
      <c r="F15" s="78"/>
      <c r="G15" s="79" t="s">
        <v>29</v>
      </c>
      <c r="H15" s="80"/>
      <c r="I15" s="101"/>
      <c r="J15" s="63"/>
      <c r="K15" s="102"/>
      <c r="L15" s="67"/>
      <c r="M15" s="68"/>
      <c r="N15" s="68"/>
      <c r="O15" s="69"/>
      <c r="P15" s="73"/>
      <c r="Q15" s="74"/>
      <c r="R15" s="75"/>
      <c r="S15" s="35"/>
    </row>
    <row r="16" spans="1:19" ht="33" customHeight="1" thickTop="1" thickBot="1" x14ac:dyDescent="0.3">
      <c r="A16" s="37" t="s">
        <v>30</v>
      </c>
      <c r="B16" s="38" t="s">
        <v>31</v>
      </c>
      <c r="C16" s="41">
        <v>1</v>
      </c>
      <c r="D16" s="41"/>
      <c r="E16" s="42">
        <f ca="1">L1</f>
        <v>9</v>
      </c>
      <c r="F16" s="43"/>
      <c r="G16" s="44">
        <f ca="1">INT(C16+E16)</f>
        <v>10</v>
      </c>
      <c r="H16" s="45"/>
      <c r="I16" s="46">
        <f>D1+(G14*365.25)</f>
        <v>48000</v>
      </c>
      <c r="J16" s="47"/>
      <c r="K16" s="48"/>
      <c r="L16" s="49">
        <f>A15</f>
        <v>1900</v>
      </c>
      <c r="M16" s="50"/>
      <c r="N16" s="50"/>
      <c r="O16" s="51"/>
      <c r="P16" s="52">
        <f ca="1">IF(D1&lt;DATE(2013,5,1),IF(E16&lt;5,0,L16+(E16-5)*(L16/2)),IF(E16&lt;13,0,IF(E16-12&gt;9,9,E16-12)*(L16/2)))</f>
        <v>5700</v>
      </c>
      <c r="Q16" s="53"/>
      <c r="R16" s="54"/>
      <c r="S16" s="36"/>
    </row>
    <row r="18" spans="1:12" ht="15.75" x14ac:dyDescent="0.25">
      <c r="A18" s="103" t="s">
        <v>37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15.75" x14ac:dyDescent="0.25">
      <c r="A19" s="103" t="s">
        <v>38</v>
      </c>
      <c r="B19" s="104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x14ac:dyDescent="0.25">
      <c r="A20" s="103" t="s">
        <v>39</v>
      </c>
      <c r="B20" s="105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2" x14ac:dyDescent="0.25">
      <c r="A21" s="103" t="s">
        <v>40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x14ac:dyDescent="0.25">
      <c r="A22" s="103" t="s">
        <v>41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1:12" x14ac:dyDescent="0.25">
      <c r="A23" s="103" t="s">
        <v>42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2" x14ac:dyDescent="0.25">
      <c r="A24" s="103" t="s">
        <v>43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1:12" x14ac:dyDescent="0.25">
      <c r="A25" s="103" t="s">
        <v>44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1:12" x14ac:dyDescent="0.25">
      <c r="A26" s="103" t="s">
        <v>45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1:12" x14ac:dyDescent="0.25">
      <c r="A27" s="103" t="s">
        <v>46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</sheetData>
  <mergeCells count="33">
    <mergeCell ref="R2:R3"/>
    <mergeCell ref="B3:C3"/>
    <mergeCell ref="P9:Q9"/>
    <mergeCell ref="B1:C1"/>
    <mergeCell ref="D1:E1"/>
    <mergeCell ref="G1:K1"/>
    <mergeCell ref="B2:H2"/>
    <mergeCell ref="I2:K2"/>
    <mergeCell ref="L2:N2"/>
    <mergeCell ref="P2:Q3"/>
    <mergeCell ref="P4:Q4"/>
    <mergeCell ref="P5:Q5"/>
    <mergeCell ref="P6:Q6"/>
    <mergeCell ref="P7:Q7"/>
    <mergeCell ref="P8:Q8"/>
    <mergeCell ref="B14:F14"/>
    <mergeCell ref="G14:H14"/>
    <mergeCell ref="I14:K15"/>
    <mergeCell ref="L14:O15"/>
    <mergeCell ref="P14:R15"/>
    <mergeCell ref="C15:D15"/>
    <mergeCell ref="E15:F15"/>
    <mergeCell ref="G15:H15"/>
    <mergeCell ref="P16:R16"/>
    <mergeCell ref="P10:Q10"/>
    <mergeCell ref="P11:Q11"/>
    <mergeCell ref="P12:Q12"/>
    <mergeCell ref="P13:Q13"/>
    <mergeCell ref="C16:D16"/>
    <mergeCell ref="E16:F16"/>
    <mergeCell ref="G16:H16"/>
    <mergeCell ref="I16:K16"/>
    <mergeCell ref="L16:O1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2017-03-28T06:30:04Z</dcterms:modified>
</cp:coreProperties>
</file>