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800" windowHeight="12435" activeTab="2"/>
  </bookViews>
  <sheets>
    <sheet name="List1" sheetId="1" r:id="rId1"/>
    <sheet name="List2" sheetId="2" r:id="rId2"/>
    <sheet name="Lis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N60" i="1" s="1"/>
  <c r="J59" i="1"/>
  <c r="I59" i="1"/>
  <c r="H59" i="1"/>
  <c r="J58" i="1"/>
  <c r="I58" i="1"/>
  <c r="H58" i="1"/>
  <c r="J57" i="1"/>
  <c r="I57" i="1"/>
  <c r="H57" i="1"/>
  <c r="J56" i="1"/>
  <c r="I56" i="1"/>
  <c r="H56" i="1"/>
  <c r="N56" i="1" s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N51" i="1" s="1"/>
  <c r="J50" i="1"/>
  <c r="I50" i="1"/>
  <c r="H50" i="1"/>
  <c r="J49" i="1"/>
  <c r="I49" i="1"/>
  <c r="H49" i="1"/>
  <c r="J48" i="1"/>
  <c r="I48" i="1"/>
  <c r="H48" i="1"/>
  <c r="J47" i="1"/>
  <c r="I47" i="1"/>
  <c r="H47" i="1"/>
  <c r="N47" i="1" s="1"/>
  <c r="J46" i="1"/>
  <c r="I46" i="1"/>
  <c r="H46" i="1"/>
  <c r="J45" i="1"/>
  <c r="I45" i="1"/>
  <c r="H45" i="1"/>
  <c r="J44" i="1"/>
  <c r="I44" i="1"/>
  <c r="H44" i="1"/>
  <c r="J43" i="1"/>
  <c r="I43" i="1"/>
  <c r="H43" i="1"/>
  <c r="N43" i="1" s="1"/>
  <c r="J42" i="1"/>
  <c r="I42" i="1"/>
  <c r="H42" i="1"/>
  <c r="J41" i="1"/>
  <c r="I41" i="1"/>
  <c r="H41" i="1"/>
  <c r="J40" i="1"/>
  <c r="I40" i="1"/>
  <c r="H40" i="1"/>
  <c r="J39" i="1"/>
  <c r="I39" i="1"/>
  <c r="H39" i="1"/>
  <c r="N39" i="1" s="1"/>
  <c r="N38" i="1"/>
  <c r="J38" i="1"/>
  <c r="I38" i="1"/>
  <c r="H38" i="1"/>
  <c r="N37" i="1"/>
  <c r="J37" i="1"/>
  <c r="I37" i="1"/>
  <c r="H37" i="1"/>
  <c r="N36" i="1"/>
  <c r="J36" i="1"/>
  <c r="I36" i="1"/>
  <c r="H36" i="1"/>
  <c r="N35" i="1"/>
  <c r="J35" i="1"/>
  <c r="I35" i="1"/>
  <c r="H35" i="1"/>
  <c r="N34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J2" i="1"/>
  <c r="I2" i="1"/>
  <c r="H2" i="1"/>
  <c r="J1" i="1"/>
  <c r="I1" i="1"/>
  <c r="H1" i="1"/>
  <c r="N1" i="1" l="1"/>
  <c r="N5" i="1"/>
  <c r="N9" i="1"/>
  <c r="N13" i="1"/>
  <c r="N17" i="1"/>
  <c r="N21" i="1"/>
  <c r="N25" i="1"/>
  <c r="N29" i="1"/>
  <c r="N33" i="1"/>
  <c r="N3" i="1"/>
  <c r="N7" i="1"/>
  <c r="N11" i="1"/>
  <c r="N15" i="1"/>
  <c r="N19" i="1"/>
  <c r="N23" i="1"/>
  <c r="N27" i="1"/>
  <c r="N31" i="1"/>
  <c r="N64" i="1"/>
  <c r="N68" i="1"/>
  <c r="N72" i="1"/>
  <c r="N76" i="1"/>
  <c r="N80" i="1"/>
  <c r="N84" i="1"/>
  <c r="N88" i="1"/>
  <c r="N92" i="1"/>
  <c r="N41" i="1"/>
  <c r="N45" i="1"/>
  <c r="N49" i="1"/>
  <c r="N2" i="1"/>
  <c r="N4" i="1"/>
  <c r="N8" i="1"/>
  <c r="N12" i="1"/>
  <c r="N16" i="1"/>
  <c r="N20" i="1"/>
  <c r="N24" i="1"/>
  <c r="N28" i="1"/>
  <c r="N32" i="1"/>
  <c r="N6" i="1"/>
  <c r="N10" i="1"/>
  <c r="N14" i="1"/>
  <c r="N18" i="1"/>
  <c r="N22" i="1"/>
  <c r="N26" i="1"/>
  <c r="N30" i="1"/>
  <c r="N40" i="1"/>
  <c r="N42" i="1"/>
  <c r="N46" i="1"/>
  <c r="N50" i="1"/>
  <c r="N44" i="1"/>
  <c r="N48" i="1"/>
  <c r="N52" i="1"/>
  <c r="N55" i="1"/>
  <c r="N59" i="1"/>
  <c r="N63" i="1"/>
  <c r="N67" i="1"/>
  <c r="N71" i="1"/>
  <c r="N75" i="1"/>
  <c r="N79" i="1"/>
  <c r="N83" i="1"/>
  <c r="N87" i="1"/>
  <c r="N91" i="1"/>
  <c r="N54" i="1"/>
  <c r="N58" i="1"/>
  <c r="N62" i="1"/>
  <c r="N66" i="1"/>
  <c r="N70" i="1"/>
  <c r="N74" i="1"/>
  <c r="N78" i="1"/>
  <c r="N82" i="1"/>
  <c r="N86" i="1"/>
  <c r="N90" i="1"/>
  <c r="N53" i="1"/>
  <c r="N57" i="1"/>
  <c r="N61" i="1"/>
  <c r="N65" i="1"/>
  <c r="N69" i="1"/>
  <c r="N73" i="1"/>
  <c r="N77" i="1"/>
  <c r="N81" i="1"/>
  <c r="N85" i="1"/>
  <c r="N89" i="1"/>
</calcChain>
</file>

<file path=xl/sharedStrings.xml><?xml version="1.0" encoding="utf-8"?>
<sst xmlns="http://schemas.openxmlformats.org/spreadsheetml/2006/main" count="77" uniqueCount="61">
  <si>
    <t>3.751203</t>
  </si>
  <si>
    <t>3.751220</t>
  </si>
  <si>
    <t>3.751221</t>
  </si>
  <si>
    <t>3.751222</t>
  </si>
  <si>
    <t>3.751223</t>
  </si>
  <si>
    <t>3.757028</t>
  </si>
  <si>
    <t>4.010173</t>
  </si>
  <si>
    <t>4.010332</t>
  </si>
  <si>
    <t>4.020370</t>
  </si>
  <si>
    <t>4.020372</t>
  </si>
  <si>
    <t>4.020375</t>
  </si>
  <si>
    <t>4.020376</t>
  </si>
  <si>
    <t>4.020377</t>
  </si>
  <si>
    <t>4.020385</t>
  </si>
  <si>
    <t>4.020387</t>
  </si>
  <si>
    <t>4.020388</t>
  </si>
  <si>
    <t>4.020390</t>
  </si>
  <si>
    <t>4.020391</t>
  </si>
  <si>
    <t>4.020392</t>
  </si>
  <si>
    <t>4.785602</t>
  </si>
  <si>
    <t>4.785787</t>
  </si>
  <si>
    <t>4.785788</t>
  </si>
  <si>
    <t>F103875</t>
  </si>
  <si>
    <t>F103896</t>
  </si>
  <si>
    <t>F103906</t>
  </si>
  <si>
    <t>F103907</t>
  </si>
  <si>
    <t>F104556</t>
  </si>
  <si>
    <t>F104564</t>
  </si>
  <si>
    <t>F104565</t>
  </si>
  <si>
    <t>F104567</t>
  </si>
  <si>
    <t>F104568</t>
  </si>
  <si>
    <t>F104571</t>
  </si>
  <si>
    <t>F104572</t>
  </si>
  <si>
    <t>F104582</t>
  </si>
  <si>
    <t>F104617</t>
  </si>
  <si>
    <t>F104619</t>
  </si>
  <si>
    <t>F104621</t>
  </si>
  <si>
    <t>F104626</t>
  </si>
  <si>
    <t>F104637</t>
  </si>
  <si>
    <t>F104873</t>
  </si>
  <si>
    <t>F105031</t>
  </si>
  <si>
    <t>F105140</t>
  </si>
  <si>
    <t>F107185</t>
  </si>
  <si>
    <t>F111568</t>
  </si>
  <si>
    <t>F113079</t>
  </si>
  <si>
    <t>F114047</t>
  </si>
  <si>
    <t>F114050</t>
  </si>
  <si>
    <t>F114051</t>
  </si>
  <si>
    <t>F114077</t>
  </si>
  <si>
    <t>F114085</t>
  </si>
  <si>
    <t>F114111</t>
  </si>
  <si>
    <t>F119096</t>
  </si>
  <si>
    <t>F121512</t>
  </si>
  <si>
    <t>F121649</t>
  </si>
  <si>
    <t>F124123</t>
  </si>
  <si>
    <t>F300310</t>
  </si>
  <si>
    <t>F300321</t>
  </si>
  <si>
    <t>F300343</t>
  </si>
  <si>
    <t>F400042</t>
  </si>
  <si>
    <t>zde doplň z list1 všechny buňky a sloupce se stejnou hodnotou jako v buňce A</t>
  </si>
  <si>
    <t>zde doplň z list2 pouze buňky  I,J,N,O stejnou hodnotou jako v buňce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</si>
</sst>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_ ;\-#,##0.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7030A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D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4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4" fontId="3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/>
    <xf numFmtId="0" fontId="6" fillId="5" borderId="2" xfId="0" applyFont="1" applyFill="1" applyBorder="1"/>
    <xf numFmtId="0" fontId="6" fillId="5" borderId="1" xfId="0" applyFont="1" applyFill="1" applyBorder="1"/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/>
    </xf>
    <xf numFmtId="0" fontId="13" fillId="0" borderId="0" xfId="0" applyFont="1"/>
  </cellXfs>
  <cellStyles count="4">
    <cellStyle name="Normální" xfId="0" builtinId="0"/>
    <cellStyle name="Standard 2" xfId="1"/>
    <cellStyle name="Standard 3" xfId="2"/>
    <cellStyle name="Standard 6" xfId="3"/>
  </cellStyles>
  <dxfs count="2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lor auto="1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strike val="0"/>
        <color theme="5" tint="-0.24994659260841701"/>
      </font>
    </dxf>
    <dxf>
      <font>
        <b/>
        <i val="0"/>
        <color rgb="FF0070C0"/>
      </font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0"/>
  <sheetViews>
    <sheetView workbookViewId="0">
      <selection activeCell="AJ14" sqref="AJ14"/>
    </sheetView>
  </sheetViews>
  <sheetFormatPr defaultColWidth="9.140625" defaultRowHeight="15.75" x14ac:dyDescent="0.25"/>
  <cols>
    <col min="1" max="1" width="18" style="1" bestFit="1" customWidth="1"/>
    <col min="2" max="2" width="24.140625" style="2" bestFit="1" customWidth="1"/>
    <col min="3" max="3" width="8.28515625" style="2" bestFit="1" customWidth="1"/>
    <col min="4" max="4" width="9.42578125" style="2" bestFit="1" customWidth="1"/>
    <col min="5" max="5" width="4.7109375" style="3" bestFit="1" customWidth="1"/>
    <col min="6" max="6" width="8.42578125" style="3" customWidth="1"/>
    <col min="7" max="7" width="9.42578125" style="5" customWidth="1"/>
    <col min="8" max="8" width="10" style="41" bestFit="1" customWidth="1"/>
    <col min="9" max="9" width="10.42578125" style="6" bestFit="1" customWidth="1"/>
    <col min="10" max="10" width="9" style="42" customWidth="1"/>
    <col min="11" max="12" width="7" style="2" bestFit="1" customWidth="1"/>
    <col min="13" max="13" width="7" style="2" customWidth="1"/>
    <col min="14" max="14" width="10.7109375" style="9" customWidth="1"/>
    <col min="15" max="15" width="13.28515625" style="10" bestFit="1" customWidth="1"/>
    <col min="16" max="16" width="7.7109375" style="3" customWidth="1"/>
    <col min="17" max="17" width="13.28515625" style="11" bestFit="1" customWidth="1"/>
    <col min="18" max="29" width="9.140625" style="11"/>
    <col min="30" max="33" width="9.140625" style="12"/>
    <col min="34" max="34" width="9.140625" style="11"/>
    <col min="35" max="35" width="7.140625" style="11" bestFit="1" customWidth="1"/>
    <col min="36" max="36" width="15.140625" style="11" bestFit="1" customWidth="1"/>
    <col min="37" max="37" width="10.5703125" style="11" bestFit="1" customWidth="1"/>
    <col min="38" max="16384" width="9.140625" style="11"/>
  </cols>
  <sheetData>
    <row r="1" spans="1:37" x14ac:dyDescent="0.25">
      <c r="A1" s="28">
        <v>1000010639</v>
      </c>
      <c r="B1" s="2">
        <v>113256</v>
      </c>
      <c r="C1" s="2">
        <v>25</v>
      </c>
      <c r="D1" s="2">
        <v>40</v>
      </c>
      <c r="E1" s="3">
        <v>5</v>
      </c>
      <c r="F1" s="4">
        <v>75</v>
      </c>
      <c r="G1" s="5">
        <v>5320</v>
      </c>
      <c r="H1" s="6">
        <f t="shared" ref="H1:H3" si="0">PRODUCT((C1+20)*(D1+20)*E1*0.000008*F1)</f>
        <v>8.1</v>
      </c>
      <c r="I1" s="6">
        <f t="shared" ref="I1:I2" si="1">PRODUCT(G1/60*K1)</f>
        <v>8.8666666666666671</v>
      </c>
      <c r="J1" s="7">
        <f>L1/1000*VLOOKUP(E1,$AI$3:$AJ$12,2,FALSE)</f>
        <v>0.10400000000000001</v>
      </c>
      <c r="K1" s="2">
        <v>0.1</v>
      </c>
      <c r="L1" s="2">
        <v>200</v>
      </c>
      <c r="M1" s="8">
        <v>0</v>
      </c>
      <c r="N1" s="9">
        <f t="shared" ref="N1:N2" si="2">PRODUCT(H1+I1)</f>
        <v>16.966666666666669</v>
      </c>
      <c r="O1" s="10">
        <v>41</v>
      </c>
      <c r="P1" s="3">
        <v>39</v>
      </c>
      <c r="AI1" s="15"/>
    </row>
    <row r="2" spans="1:37" x14ac:dyDescent="0.25">
      <c r="A2" s="28">
        <v>1000011698</v>
      </c>
      <c r="B2" s="2">
        <v>113256</v>
      </c>
      <c r="C2" s="2">
        <v>14</v>
      </c>
      <c r="D2" s="2">
        <v>14</v>
      </c>
      <c r="E2" s="3">
        <v>8</v>
      </c>
      <c r="F2" s="4">
        <v>75</v>
      </c>
      <c r="G2" s="5">
        <v>5320</v>
      </c>
      <c r="H2" s="6">
        <f t="shared" si="0"/>
        <v>5.5488</v>
      </c>
      <c r="I2" s="6">
        <f t="shared" si="1"/>
        <v>17.733333333333334</v>
      </c>
      <c r="J2" s="7">
        <f>L2/1000*VLOOKUP(E2,$AI$3:$AJ$12,2,FALSE)</f>
        <v>9.1999999999999998E-2</v>
      </c>
      <c r="K2" s="2">
        <v>0.2</v>
      </c>
      <c r="L2" s="2">
        <v>80</v>
      </c>
      <c r="M2" s="8">
        <v>0</v>
      </c>
      <c r="N2" s="9">
        <f t="shared" si="2"/>
        <v>23.282133333333334</v>
      </c>
      <c r="O2" s="10">
        <v>38</v>
      </c>
      <c r="P2" s="3">
        <v>34</v>
      </c>
      <c r="AI2" s="16"/>
      <c r="AJ2" s="16"/>
    </row>
    <row r="3" spans="1:37" x14ac:dyDescent="0.25">
      <c r="A3" s="13">
        <v>1000018923</v>
      </c>
      <c r="B3" s="2">
        <v>113256</v>
      </c>
      <c r="C3" s="2">
        <v>188.2</v>
      </c>
      <c r="D3" s="2">
        <v>64.2</v>
      </c>
      <c r="E3" s="4">
        <v>3</v>
      </c>
      <c r="F3" s="4">
        <v>75</v>
      </c>
      <c r="G3" s="5">
        <v>5320</v>
      </c>
      <c r="H3" s="6">
        <f t="shared" si="0"/>
        <v>31.554791999999996</v>
      </c>
      <c r="I3" s="6">
        <f t="shared" ref="I3:I33" si="3">PRODUCT(G3/60*K3)</f>
        <v>85.12</v>
      </c>
      <c r="J3" s="7">
        <f>L3/1000*VLOOKUP(E3,$AI$3:$AJ$12,2,FALSE)</f>
        <v>0.48</v>
      </c>
      <c r="K3" s="2">
        <v>0.96</v>
      </c>
      <c r="L3" s="2">
        <v>1600</v>
      </c>
      <c r="M3" s="8">
        <v>0</v>
      </c>
      <c r="N3" s="9">
        <f t="shared" ref="N3:N33" si="4">PRODUCT(H3+I3)</f>
        <v>116.674792</v>
      </c>
      <c r="O3" s="14"/>
      <c r="P3" s="3">
        <v>98</v>
      </c>
      <c r="AI3" s="17">
        <v>1</v>
      </c>
      <c r="AJ3" s="18">
        <v>0.14000000000000001</v>
      </c>
      <c r="AK3" s="11">
        <v>0.1</v>
      </c>
    </row>
    <row r="4" spans="1:37" x14ac:dyDescent="0.25">
      <c r="A4" s="13">
        <v>1000019263</v>
      </c>
      <c r="B4" s="2">
        <v>113256</v>
      </c>
      <c r="C4" s="2">
        <v>1255.0999999999999</v>
      </c>
      <c r="D4" s="2">
        <v>51.3</v>
      </c>
      <c r="E4" s="4">
        <v>2</v>
      </c>
      <c r="F4" s="4">
        <v>75</v>
      </c>
      <c r="G4" s="5">
        <v>5320</v>
      </c>
      <c r="H4" s="6">
        <f t="shared" ref="H4:H33" si="5">PRODUCT((C4+20)*(D4+20)*E4*0.000008*F4)</f>
        <v>109.09755599999998</v>
      </c>
      <c r="I4" s="6">
        <f t="shared" si="3"/>
        <v>69.160000000000011</v>
      </c>
      <c r="J4" s="7">
        <f>L4/1000*VLOOKUP(E4,$AI$3:$AJ$12,2,FALSE)</f>
        <v>0.77700000000000002</v>
      </c>
      <c r="K4" s="2">
        <v>0.78</v>
      </c>
      <c r="L4" s="2">
        <v>3700</v>
      </c>
      <c r="M4" s="8">
        <v>4</v>
      </c>
      <c r="N4" s="9">
        <f t="shared" si="4"/>
        <v>178.25755599999999</v>
      </c>
      <c r="O4" s="14"/>
      <c r="P4" s="3">
        <v>219</v>
      </c>
      <c r="AI4" s="17">
        <v>1.5</v>
      </c>
      <c r="AJ4" s="18">
        <v>0.18</v>
      </c>
      <c r="AK4" s="11">
        <v>0.12</v>
      </c>
    </row>
    <row r="5" spans="1:37" x14ac:dyDescent="0.25">
      <c r="A5" s="29">
        <v>1000020037</v>
      </c>
      <c r="B5" s="2">
        <v>113256</v>
      </c>
      <c r="C5" s="2">
        <v>135</v>
      </c>
      <c r="D5" s="2">
        <v>25</v>
      </c>
      <c r="E5" s="27">
        <v>6</v>
      </c>
      <c r="F5" s="4">
        <v>75</v>
      </c>
      <c r="G5" s="5">
        <v>5320</v>
      </c>
      <c r="H5" s="6">
        <f t="shared" si="5"/>
        <v>25.11</v>
      </c>
      <c r="I5" s="6">
        <f t="shared" si="3"/>
        <v>0</v>
      </c>
      <c r="J5" s="7">
        <f>L5/1000*VLOOKUP(E5,$AI$3:$AJ$12,2,FALSE)</f>
        <v>0</v>
      </c>
      <c r="M5" s="8"/>
      <c r="N5" s="9">
        <f t="shared" si="4"/>
        <v>25.11</v>
      </c>
      <c r="O5" s="10">
        <v>65</v>
      </c>
      <c r="P5" s="3">
        <v>54</v>
      </c>
      <c r="AI5" s="17">
        <v>2</v>
      </c>
      <c r="AJ5" s="18">
        <v>0.21</v>
      </c>
      <c r="AK5" s="11">
        <v>0.15</v>
      </c>
    </row>
    <row r="6" spans="1:37" x14ac:dyDescent="0.25">
      <c r="A6" s="23">
        <v>1000020150</v>
      </c>
      <c r="B6" s="2">
        <v>113256</v>
      </c>
      <c r="C6" s="2">
        <v>125</v>
      </c>
      <c r="D6" s="2">
        <v>24</v>
      </c>
      <c r="E6" s="24">
        <v>8</v>
      </c>
      <c r="F6" s="4">
        <v>75</v>
      </c>
      <c r="G6" s="5">
        <v>5320</v>
      </c>
      <c r="H6" s="6">
        <f t="shared" si="5"/>
        <v>30.623999999999999</v>
      </c>
      <c r="I6" s="6">
        <f t="shared" si="3"/>
        <v>0</v>
      </c>
      <c r="J6" s="7">
        <f>L6/1000*VLOOKUP(E6,$AI$3:$AJ$12,2,FALSE)</f>
        <v>0</v>
      </c>
      <c r="M6" s="8"/>
      <c r="N6" s="9">
        <f t="shared" si="4"/>
        <v>30.623999999999999</v>
      </c>
      <c r="O6" s="25"/>
      <c r="P6" s="26">
        <v>58</v>
      </c>
      <c r="AI6" s="17">
        <v>2.5</v>
      </c>
      <c r="AJ6" s="18">
        <v>0.26</v>
      </c>
      <c r="AK6" s="11">
        <v>0.19</v>
      </c>
    </row>
    <row r="7" spans="1:37" ht="15.75" customHeight="1" x14ac:dyDescent="0.25">
      <c r="A7" s="19">
        <v>1000021519</v>
      </c>
      <c r="B7" s="2">
        <v>113256</v>
      </c>
      <c r="C7" s="2">
        <v>764.2</v>
      </c>
      <c r="D7" s="2">
        <v>508</v>
      </c>
      <c r="E7" s="20">
        <v>10</v>
      </c>
      <c r="F7" s="4">
        <v>75</v>
      </c>
      <c r="G7" s="5">
        <v>5320</v>
      </c>
      <c r="H7" s="6">
        <f t="shared" si="5"/>
        <v>2484.3456000000001</v>
      </c>
      <c r="I7" s="6">
        <f t="shared" si="3"/>
        <v>0</v>
      </c>
      <c r="J7" s="7">
        <f>L7/1000*VLOOKUP(E7,$AI$3:$AJ$12,2,FALSE)</f>
        <v>0</v>
      </c>
      <c r="M7" s="8"/>
      <c r="N7" s="9">
        <f t="shared" si="4"/>
        <v>2484.3456000000001</v>
      </c>
      <c r="O7" s="21"/>
      <c r="P7" s="22">
        <v>3435</v>
      </c>
      <c r="AI7" s="17">
        <v>3</v>
      </c>
      <c r="AJ7" s="18">
        <v>0.3</v>
      </c>
      <c r="AK7" s="11">
        <v>0.27</v>
      </c>
    </row>
    <row r="8" spans="1:37" x14ac:dyDescent="0.25">
      <c r="A8" s="19">
        <v>1000021523</v>
      </c>
      <c r="B8" s="2">
        <v>113256</v>
      </c>
      <c r="C8" s="2">
        <v>764.2</v>
      </c>
      <c r="D8" s="2">
        <v>508</v>
      </c>
      <c r="E8" s="20">
        <v>10</v>
      </c>
      <c r="F8" s="4">
        <v>75</v>
      </c>
      <c r="G8" s="5">
        <v>5320</v>
      </c>
      <c r="H8" s="6">
        <f t="shared" si="5"/>
        <v>2484.3456000000001</v>
      </c>
      <c r="I8" s="6">
        <f t="shared" si="3"/>
        <v>0</v>
      </c>
      <c r="J8" s="7">
        <f>L8/1000*VLOOKUP(E8,$AI$3:$AJ$12,2,FALSE)</f>
        <v>0</v>
      </c>
      <c r="M8" s="8"/>
      <c r="N8" s="9">
        <f t="shared" si="4"/>
        <v>2484.3456000000001</v>
      </c>
      <c r="O8" s="21"/>
      <c r="P8" s="22">
        <v>3483</v>
      </c>
      <c r="AI8" s="17">
        <v>4</v>
      </c>
      <c r="AJ8" s="18">
        <v>0.43</v>
      </c>
      <c r="AK8" s="11">
        <v>0.37</v>
      </c>
    </row>
    <row r="9" spans="1:37" x14ac:dyDescent="0.25">
      <c r="A9" s="13">
        <v>1000021606</v>
      </c>
      <c r="B9" s="2">
        <v>113256</v>
      </c>
      <c r="C9" s="2">
        <v>1313</v>
      </c>
      <c r="D9" s="2">
        <v>20</v>
      </c>
      <c r="E9" s="4">
        <v>8</v>
      </c>
      <c r="F9" s="4">
        <v>75</v>
      </c>
      <c r="G9" s="5">
        <v>5320</v>
      </c>
      <c r="H9" s="6">
        <f t="shared" si="5"/>
        <v>255.93600000000001</v>
      </c>
      <c r="I9" s="6">
        <f t="shared" si="3"/>
        <v>283.73333333333335</v>
      </c>
      <c r="J9" s="7">
        <f>L9/1000*VLOOKUP(E9,$AI$3:$AJ$12,2,FALSE)</f>
        <v>3.105</v>
      </c>
      <c r="K9" s="2">
        <v>3.2</v>
      </c>
      <c r="L9" s="2">
        <v>2700</v>
      </c>
      <c r="M9" s="8">
        <v>0</v>
      </c>
      <c r="N9" s="9">
        <f t="shared" si="4"/>
        <v>539.66933333333338</v>
      </c>
      <c r="O9" s="14"/>
      <c r="P9" s="3">
        <v>488</v>
      </c>
      <c r="AI9" s="17">
        <v>5</v>
      </c>
      <c r="AJ9" s="18">
        <v>0.52</v>
      </c>
      <c r="AK9" s="11">
        <v>0.48</v>
      </c>
    </row>
    <row r="10" spans="1:37" x14ac:dyDescent="0.25">
      <c r="A10" s="13">
        <v>1000021608</v>
      </c>
      <c r="B10" s="2">
        <v>113256</v>
      </c>
      <c r="C10" s="2">
        <v>1313</v>
      </c>
      <c r="D10" s="2">
        <v>20</v>
      </c>
      <c r="E10" s="4">
        <v>8</v>
      </c>
      <c r="F10" s="4">
        <v>75</v>
      </c>
      <c r="G10" s="5">
        <v>5320</v>
      </c>
      <c r="H10" s="6">
        <f t="shared" si="5"/>
        <v>255.93600000000001</v>
      </c>
      <c r="I10" s="6">
        <f t="shared" si="3"/>
        <v>283.73333333333335</v>
      </c>
      <c r="J10" s="7">
        <f>L10/1000*VLOOKUP(E10,$AI$3:$AJ$12,2,FALSE)</f>
        <v>3.105</v>
      </c>
      <c r="K10" s="2">
        <v>3.2</v>
      </c>
      <c r="L10" s="2">
        <v>2700</v>
      </c>
      <c r="M10" s="8">
        <v>0</v>
      </c>
      <c r="N10" s="9">
        <f t="shared" si="4"/>
        <v>539.66933333333338</v>
      </c>
      <c r="O10" s="14"/>
      <c r="P10" s="3">
        <v>488</v>
      </c>
      <c r="AI10" s="17">
        <v>6</v>
      </c>
      <c r="AJ10" s="18">
        <v>0.63</v>
      </c>
      <c r="AK10" s="11">
        <v>0.59</v>
      </c>
    </row>
    <row r="11" spans="1:37" s="12" customFormat="1" x14ac:dyDescent="0.25">
      <c r="A11" s="23">
        <v>1000028348</v>
      </c>
      <c r="B11" s="2">
        <v>113256</v>
      </c>
      <c r="C11" s="2">
        <v>1018</v>
      </c>
      <c r="D11" s="2">
        <v>215</v>
      </c>
      <c r="E11" s="24">
        <v>2</v>
      </c>
      <c r="F11" s="4">
        <v>75</v>
      </c>
      <c r="G11" s="5">
        <v>5320</v>
      </c>
      <c r="H11" s="6">
        <f t="shared" si="5"/>
        <v>292.71599999999995</v>
      </c>
      <c r="I11" s="6">
        <f t="shared" si="3"/>
        <v>0</v>
      </c>
      <c r="J11" s="7">
        <f>L11/1000*VLOOKUP(E11,$AI$3:$AJ$12,2,FALSE)</f>
        <v>0</v>
      </c>
      <c r="K11" s="2"/>
      <c r="L11" s="2"/>
      <c r="M11" s="8"/>
      <c r="N11" s="9">
        <f t="shared" si="4"/>
        <v>292.71599999999995</v>
      </c>
      <c r="O11" s="30"/>
      <c r="P11" s="27">
        <v>384</v>
      </c>
      <c r="AI11" s="17">
        <v>8</v>
      </c>
      <c r="AJ11" s="18">
        <v>1.1499999999999999</v>
      </c>
      <c r="AK11" s="11">
        <v>1</v>
      </c>
    </row>
    <row r="12" spans="1:37" x14ac:dyDescent="0.25">
      <c r="A12" s="13">
        <v>1000028475</v>
      </c>
      <c r="B12" s="2">
        <v>113256</v>
      </c>
      <c r="C12" s="2">
        <v>105.8</v>
      </c>
      <c r="D12" s="2">
        <v>50</v>
      </c>
      <c r="E12" s="4">
        <v>6</v>
      </c>
      <c r="F12" s="4">
        <v>75</v>
      </c>
      <c r="G12" s="5">
        <v>5320</v>
      </c>
      <c r="H12" s="6">
        <f t="shared" si="5"/>
        <v>31.701599999999999</v>
      </c>
      <c r="I12" s="6">
        <f t="shared" si="3"/>
        <v>31.033333333333331</v>
      </c>
      <c r="J12" s="7">
        <f>L12/1000*VLOOKUP(E12,$AI$3:$AJ$12,2,FALSE)</f>
        <v>0.315</v>
      </c>
      <c r="K12" s="2">
        <v>0.35</v>
      </c>
      <c r="L12" s="2">
        <v>500</v>
      </c>
      <c r="M12" s="8">
        <v>0</v>
      </c>
      <c r="N12" s="9">
        <f t="shared" si="4"/>
        <v>62.734933333333331</v>
      </c>
      <c r="AI12" s="17">
        <v>10</v>
      </c>
      <c r="AJ12" s="18">
        <v>2.6</v>
      </c>
      <c r="AK12" s="12">
        <v>2.5</v>
      </c>
    </row>
    <row r="13" spans="1:37" x14ac:dyDescent="0.25">
      <c r="A13" s="31">
        <v>1000028535</v>
      </c>
      <c r="B13" s="2">
        <v>113256</v>
      </c>
      <c r="C13" s="2">
        <v>522</v>
      </c>
      <c r="D13" s="2">
        <v>379</v>
      </c>
      <c r="E13" s="2">
        <v>2</v>
      </c>
      <c r="F13" s="4">
        <v>75</v>
      </c>
      <c r="G13" s="5">
        <v>5320</v>
      </c>
      <c r="H13" s="6">
        <f t="shared" si="5"/>
        <v>259.50959999999998</v>
      </c>
      <c r="I13" s="6">
        <f t="shared" si="3"/>
        <v>0</v>
      </c>
      <c r="J13" s="7">
        <f>L13/1000*VLOOKUP(E13,$AI$3:$AJ$12,2,FALSE)</f>
        <v>0</v>
      </c>
      <c r="M13" s="8"/>
      <c r="N13" s="9">
        <f t="shared" si="4"/>
        <v>259.50959999999998</v>
      </c>
      <c r="O13" s="14">
        <v>420</v>
      </c>
      <c r="P13" s="22">
        <v>420</v>
      </c>
      <c r="AI13" s="12"/>
      <c r="AJ13" s="12"/>
    </row>
    <row r="14" spans="1:37" s="12" customFormat="1" x14ac:dyDescent="0.25">
      <c r="A14" s="28">
        <v>1000028538</v>
      </c>
      <c r="B14" s="2">
        <v>113256</v>
      </c>
      <c r="C14" s="2">
        <v>36</v>
      </c>
      <c r="D14" s="2">
        <v>21</v>
      </c>
      <c r="E14" s="3">
        <v>3</v>
      </c>
      <c r="F14" s="4">
        <v>75</v>
      </c>
      <c r="G14" s="5">
        <v>5320</v>
      </c>
      <c r="H14" s="6">
        <f t="shared" si="5"/>
        <v>4.1327999999999996</v>
      </c>
      <c r="I14" s="6">
        <f t="shared" si="3"/>
        <v>4.4333333333333336</v>
      </c>
      <c r="J14" s="7">
        <f>L14/1000*VLOOKUP(E14,$AI$3:$AJ$12,2,FALSE)</f>
        <v>4.8000000000000001E-2</v>
      </c>
      <c r="K14" s="2">
        <v>0.05</v>
      </c>
      <c r="L14" s="2">
        <v>160</v>
      </c>
      <c r="M14" s="8">
        <v>0</v>
      </c>
      <c r="N14" s="9">
        <f t="shared" si="4"/>
        <v>8.5661333333333332</v>
      </c>
      <c r="O14" s="10">
        <v>18</v>
      </c>
      <c r="P14" s="3">
        <v>9</v>
      </c>
      <c r="AI14" s="11"/>
      <c r="AJ14" s="11"/>
      <c r="AK14" s="11"/>
    </row>
    <row r="15" spans="1:37" x14ac:dyDescent="0.25">
      <c r="A15" s="32">
        <v>1000028550</v>
      </c>
      <c r="B15" s="2">
        <v>113256</v>
      </c>
      <c r="C15" s="2">
        <v>722</v>
      </c>
      <c r="D15" s="2">
        <v>379</v>
      </c>
      <c r="E15" s="2">
        <v>2</v>
      </c>
      <c r="F15" s="4">
        <v>75</v>
      </c>
      <c r="G15" s="5">
        <v>5320</v>
      </c>
      <c r="H15" s="6">
        <f t="shared" si="5"/>
        <v>355.26959999999997</v>
      </c>
      <c r="I15" s="6">
        <f t="shared" si="3"/>
        <v>0</v>
      </c>
      <c r="J15" s="7">
        <f>L15/1000*VLOOKUP(E15,$AI$3:$AJ$12,2,FALSE)</f>
        <v>0</v>
      </c>
      <c r="M15" s="8"/>
      <c r="N15" s="9">
        <f t="shared" si="4"/>
        <v>355.26959999999997</v>
      </c>
      <c r="O15" s="14">
        <v>526</v>
      </c>
      <c r="P15" s="22">
        <v>526</v>
      </c>
      <c r="AK15" s="12"/>
    </row>
    <row r="16" spans="1:37" x14ac:dyDescent="0.25">
      <c r="A16" s="28">
        <v>1000028581</v>
      </c>
      <c r="B16" s="2">
        <v>113256</v>
      </c>
      <c r="C16" s="2">
        <v>1122</v>
      </c>
      <c r="D16" s="2">
        <v>379</v>
      </c>
      <c r="E16" s="3">
        <v>2</v>
      </c>
      <c r="F16" s="4">
        <v>75</v>
      </c>
      <c r="G16" s="5">
        <v>5320</v>
      </c>
      <c r="H16" s="6">
        <f t="shared" si="5"/>
        <v>546.78959999999995</v>
      </c>
      <c r="I16" s="6">
        <f t="shared" si="3"/>
        <v>58.52</v>
      </c>
      <c r="J16" s="7">
        <f>L16/1000*VLOOKUP(E16,$AI$3:$AJ$12,2,FALSE)</f>
        <v>0.69299999999999995</v>
      </c>
      <c r="K16" s="2">
        <v>0.66</v>
      </c>
      <c r="L16" s="2">
        <v>3300</v>
      </c>
      <c r="M16" s="8">
        <v>10</v>
      </c>
      <c r="N16" s="9">
        <f t="shared" si="4"/>
        <v>605.30959999999993</v>
      </c>
      <c r="O16" s="10">
        <v>1188</v>
      </c>
      <c r="P16" s="3">
        <v>725</v>
      </c>
      <c r="AI16" s="12"/>
      <c r="AJ16" s="12"/>
    </row>
    <row r="17" spans="1:16" x14ac:dyDescent="0.25">
      <c r="A17" s="13">
        <v>1000028610</v>
      </c>
      <c r="B17" s="2">
        <v>113256</v>
      </c>
      <c r="C17" s="2">
        <v>410</v>
      </c>
      <c r="D17" s="2">
        <v>119.8</v>
      </c>
      <c r="E17" s="4">
        <v>2</v>
      </c>
      <c r="F17" s="4">
        <v>75</v>
      </c>
      <c r="G17" s="5">
        <v>5320</v>
      </c>
      <c r="H17" s="6">
        <f t="shared" si="5"/>
        <v>72.136800000000008</v>
      </c>
      <c r="I17" s="6">
        <f t="shared" si="3"/>
        <v>21.28</v>
      </c>
      <c r="J17" s="7">
        <f>L17/1000*VLOOKUP(E17,$AI$3:$AJ$12,2,FALSE)</f>
        <v>0.23100000000000001</v>
      </c>
      <c r="K17" s="2">
        <v>0.24</v>
      </c>
      <c r="L17" s="2">
        <v>1100</v>
      </c>
      <c r="M17" s="8">
        <v>2</v>
      </c>
      <c r="N17" s="9">
        <f t="shared" si="4"/>
        <v>93.416800000000009</v>
      </c>
      <c r="O17" s="14"/>
      <c r="P17" s="22"/>
    </row>
    <row r="18" spans="1:16" x14ac:dyDescent="0.25">
      <c r="A18" s="13">
        <v>1000028611</v>
      </c>
      <c r="B18" s="2">
        <v>113256</v>
      </c>
      <c r="C18" s="2">
        <v>610</v>
      </c>
      <c r="D18" s="2">
        <v>120</v>
      </c>
      <c r="E18" s="4">
        <v>2</v>
      </c>
      <c r="F18" s="4">
        <v>75</v>
      </c>
      <c r="G18" s="5">
        <v>5320</v>
      </c>
      <c r="H18" s="6">
        <f t="shared" si="5"/>
        <v>105.84</v>
      </c>
      <c r="I18" s="6">
        <f t="shared" si="3"/>
        <v>28.373333333333335</v>
      </c>
      <c r="J18" s="7">
        <f>L18/1000*VLOOKUP(E18,$AI$3:$AJ$12,2,FALSE)</f>
        <v>0.315</v>
      </c>
      <c r="K18" s="2">
        <v>0.32</v>
      </c>
      <c r="L18" s="2">
        <v>1500</v>
      </c>
      <c r="M18" s="8">
        <v>2</v>
      </c>
      <c r="N18" s="9">
        <f t="shared" si="4"/>
        <v>134.21333333333334</v>
      </c>
      <c r="O18" s="14">
        <v>155</v>
      </c>
      <c r="P18" s="22">
        <v>145</v>
      </c>
    </row>
    <row r="19" spans="1:16" x14ac:dyDescent="0.25">
      <c r="A19" s="28">
        <v>1000028613</v>
      </c>
      <c r="B19" s="2">
        <v>113256</v>
      </c>
      <c r="C19" s="2">
        <v>1010</v>
      </c>
      <c r="D19" s="2">
        <v>120</v>
      </c>
      <c r="E19" s="3">
        <v>2</v>
      </c>
      <c r="F19" s="4">
        <v>75</v>
      </c>
      <c r="G19" s="5">
        <v>5320</v>
      </c>
      <c r="H19" s="6">
        <f t="shared" si="5"/>
        <v>173.04</v>
      </c>
      <c r="I19" s="6">
        <f t="shared" si="3"/>
        <v>40.786666666666669</v>
      </c>
      <c r="J19" s="7">
        <f>L19/1000*VLOOKUP(E19,$AI$3:$AJ$12,2,FALSE)</f>
        <v>0.48299999999999993</v>
      </c>
      <c r="K19" s="2">
        <v>0.46</v>
      </c>
      <c r="L19" s="2">
        <v>2300</v>
      </c>
      <c r="M19" s="8">
        <v>2</v>
      </c>
      <c r="N19" s="9">
        <f t="shared" si="4"/>
        <v>213.82666666666665</v>
      </c>
      <c r="O19" s="10">
        <v>335</v>
      </c>
      <c r="P19" s="3">
        <v>246</v>
      </c>
    </row>
    <row r="20" spans="1:16" x14ac:dyDescent="0.25">
      <c r="A20" s="13">
        <v>1000029511</v>
      </c>
      <c r="B20" s="2">
        <v>113256</v>
      </c>
      <c r="C20" s="2">
        <v>32.5</v>
      </c>
      <c r="D20" s="2">
        <v>12</v>
      </c>
      <c r="E20" s="4">
        <v>2</v>
      </c>
      <c r="F20" s="4">
        <v>75</v>
      </c>
      <c r="G20" s="5">
        <v>5320</v>
      </c>
      <c r="H20" s="6">
        <f t="shared" si="5"/>
        <v>2.016</v>
      </c>
      <c r="I20" s="6">
        <f t="shared" si="3"/>
        <v>1.7733333333333334</v>
      </c>
      <c r="J20" s="7">
        <f>L20/1000*VLOOKUP(E20,$AI$3:$AJ$12,2,FALSE)</f>
        <v>1.89E-2</v>
      </c>
      <c r="K20" s="2">
        <v>0.02</v>
      </c>
      <c r="L20" s="2">
        <v>90</v>
      </c>
      <c r="M20" s="8">
        <v>0</v>
      </c>
      <c r="N20" s="9">
        <f t="shared" si="4"/>
        <v>3.7893333333333334</v>
      </c>
      <c r="O20" s="14"/>
      <c r="P20" s="3">
        <v>4</v>
      </c>
    </row>
    <row r="21" spans="1:16" x14ac:dyDescent="0.25">
      <c r="A21" s="29">
        <v>1000030415</v>
      </c>
      <c r="B21" s="2">
        <v>113256</v>
      </c>
      <c r="C21" s="2">
        <v>618</v>
      </c>
      <c r="D21" s="2">
        <v>215</v>
      </c>
      <c r="E21" s="27">
        <v>2</v>
      </c>
      <c r="F21" s="4">
        <v>75</v>
      </c>
      <c r="G21" s="5">
        <v>5320</v>
      </c>
      <c r="H21" s="6">
        <f t="shared" si="5"/>
        <v>179.91599999999997</v>
      </c>
      <c r="I21" s="6">
        <f t="shared" si="3"/>
        <v>31.92</v>
      </c>
      <c r="J21" s="7">
        <f>L21/1000*VLOOKUP(E21,$AI$3:$AJ$12,2,FALSE)</f>
        <v>0.35699999999999998</v>
      </c>
      <c r="K21" s="2">
        <v>0.36</v>
      </c>
      <c r="L21" s="2">
        <v>1700</v>
      </c>
      <c r="M21" s="8">
        <v>4</v>
      </c>
      <c r="N21" s="9">
        <f t="shared" si="4"/>
        <v>211.83599999999996</v>
      </c>
      <c r="O21" s="10">
        <v>287</v>
      </c>
      <c r="P21" s="3">
        <v>256</v>
      </c>
    </row>
    <row r="22" spans="1:16" x14ac:dyDescent="0.25">
      <c r="A22" s="13">
        <v>1000037091</v>
      </c>
      <c r="B22" s="2">
        <v>113256</v>
      </c>
      <c r="C22" s="2">
        <v>184</v>
      </c>
      <c r="D22" s="2">
        <v>41</v>
      </c>
      <c r="E22" s="4">
        <v>3</v>
      </c>
      <c r="F22" s="4">
        <v>75</v>
      </c>
      <c r="G22" s="5">
        <v>5320</v>
      </c>
      <c r="H22" s="6">
        <f t="shared" si="5"/>
        <v>22.399199999999997</v>
      </c>
      <c r="I22" s="6">
        <f t="shared" si="3"/>
        <v>15.073333333333336</v>
      </c>
      <c r="J22" s="7">
        <f>L22/1000*VLOOKUP(E22,$AI$3:$AJ$12,2,FALSE)</f>
        <v>0.16800000000000001</v>
      </c>
      <c r="K22" s="2">
        <v>0.17</v>
      </c>
      <c r="L22" s="2">
        <v>560</v>
      </c>
      <c r="M22" s="8">
        <v>2</v>
      </c>
      <c r="N22" s="9">
        <f t="shared" si="4"/>
        <v>37.472533333333331</v>
      </c>
    </row>
    <row r="23" spans="1:16" x14ac:dyDescent="0.25">
      <c r="A23" s="13">
        <v>1000037191</v>
      </c>
      <c r="B23" s="2">
        <v>113256</v>
      </c>
      <c r="C23" s="2">
        <v>207.5</v>
      </c>
      <c r="D23" s="2">
        <v>180.2</v>
      </c>
      <c r="E23" s="4">
        <v>6</v>
      </c>
      <c r="F23" s="4">
        <v>75</v>
      </c>
      <c r="G23" s="5">
        <v>5320</v>
      </c>
      <c r="H23" s="6">
        <f t="shared" si="5"/>
        <v>163.96379999999999</v>
      </c>
      <c r="I23" s="6">
        <f t="shared" si="3"/>
        <v>53.2</v>
      </c>
      <c r="J23" s="7">
        <f>L23/1000*VLOOKUP(E23,$AI$3:$AJ$12,2,FALSE)</f>
        <v>0.56700000000000006</v>
      </c>
      <c r="K23" s="2">
        <v>0.6</v>
      </c>
      <c r="L23" s="2">
        <v>900</v>
      </c>
      <c r="M23" s="8">
        <v>2</v>
      </c>
      <c r="N23" s="9">
        <f t="shared" si="4"/>
        <v>217.16379999999998</v>
      </c>
    </row>
    <row r="24" spans="1:16" x14ac:dyDescent="0.25">
      <c r="A24" s="32">
        <v>1000037922</v>
      </c>
      <c r="B24" s="2">
        <v>113256</v>
      </c>
      <c r="C24" s="2">
        <v>37.700000000000003</v>
      </c>
      <c r="D24" s="2">
        <v>37</v>
      </c>
      <c r="E24" s="4">
        <v>2</v>
      </c>
      <c r="F24" s="4">
        <v>75</v>
      </c>
      <c r="G24" s="5">
        <v>5320</v>
      </c>
      <c r="H24" s="6">
        <f t="shared" si="5"/>
        <v>3.9466800000000002</v>
      </c>
      <c r="I24" s="6">
        <f t="shared" si="3"/>
        <v>3.5466666666666669</v>
      </c>
      <c r="J24" s="7">
        <f>L24/1000*VLOOKUP(E24,$AI$3:$AJ$12,2,FALSE)</f>
        <v>3.15E-2</v>
      </c>
      <c r="K24" s="2">
        <v>0.04</v>
      </c>
      <c r="L24" s="2">
        <v>150</v>
      </c>
      <c r="M24" s="8">
        <v>2</v>
      </c>
      <c r="N24" s="9">
        <f t="shared" si="4"/>
        <v>7.4933466666666675</v>
      </c>
      <c r="O24" s="14">
        <v>13</v>
      </c>
      <c r="P24" s="22">
        <v>20</v>
      </c>
    </row>
    <row r="25" spans="1:16" x14ac:dyDescent="0.25">
      <c r="A25" s="20">
        <v>1000041324</v>
      </c>
      <c r="B25" s="2">
        <v>113256</v>
      </c>
      <c r="C25" s="2">
        <v>1060</v>
      </c>
      <c r="D25" s="2">
        <v>279</v>
      </c>
      <c r="E25" s="20">
        <v>4</v>
      </c>
      <c r="F25" s="4">
        <v>75</v>
      </c>
      <c r="G25" s="5">
        <v>5320</v>
      </c>
      <c r="H25" s="6">
        <f t="shared" si="5"/>
        <v>775.00799999999992</v>
      </c>
      <c r="I25" s="6">
        <f t="shared" si="3"/>
        <v>133</v>
      </c>
      <c r="J25" s="7">
        <f>L25/1000*VLOOKUP(E25,$AI$3:$AJ$12,2,FALSE)</f>
        <v>1.677</v>
      </c>
      <c r="K25" s="2">
        <v>1.5</v>
      </c>
      <c r="L25" s="2">
        <v>3900</v>
      </c>
      <c r="M25" s="8">
        <v>2</v>
      </c>
      <c r="N25" s="9">
        <f t="shared" si="4"/>
        <v>908.00799999999992</v>
      </c>
      <c r="O25" s="5"/>
      <c r="P25" s="2">
        <v>967</v>
      </c>
    </row>
    <row r="26" spans="1:16" x14ac:dyDescent="0.25">
      <c r="A26" s="1">
        <v>1000041331</v>
      </c>
      <c r="B26" s="2">
        <v>113256</v>
      </c>
      <c r="C26" s="2">
        <v>202</v>
      </c>
      <c r="D26" s="2">
        <v>100</v>
      </c>
      <c r="E26" s="3">
        <v>5</v>
      </c>
      <c r="F26" s="4">
        <v>75</v>
      </c>
      <c r="G26" s="5">
        <v>5320</v>
      </c>
      <c r="H26" s="6">
        <f t="shared" si="5"/>
        <v>79.919999999999987</v>
      </c>
      <c r="I26" s="6">
        <f t="shared" si="3"/>
        <v>41.673333333333332</v>
      </c>
      <c r="J26" s="7">
        <f>L26/1000*VLOOKUP(E26,$AI$3:$AJ$12,2,FALSE)</f>
        <v>0.49399999999999999</v>
      </c>
      <c r="K26" s="2">
        <v>0.47</v>
      </c>
      <c r="L26" s="2">
        <v>950</v>
      </c>
      <c r="M26" s="8">
        <v>0</v>
      </c>
      <c r="N26" s="9">
        <f t="shared" si="4"/>
        <v>121.59333333333332</v>
      </c>
      <c r="O26" s="10">
        <v>152</v>
      </c>
      <c r="P26" s="3">
        <v>128</v>
      </c>
    </row>
    <row r="27" spans="1:16" x14ac:dyDescent="0.25">
      <c r="A27" s="28">
        <v>1000041361</v>
      </c>
      <c r="B27" s="2">
        <v>113256</v>
      </c>
      <c r="C27" s="2">
        <v>282</v>
      </c>
      <c r="D27" s="2">
        <v>204</v>
      </c>
      <c r="E27" s="3">
        <v>3</v>
      </c>
      <c r="F27" s="4">
        <v>75</v>
      </c>
      <c r="G27" s="5">
        <v>5320</v>
      </c>
      <c r="H27" s="6">
        <f t="shared" si="5"/>
        <v>121.76639999999999</v>
      </c>
      <c r="I27" s="6">
        <f t="shared" si="3"/>
        <v>30.146666666666672</v>
      </c>
      <c r="J27" s="7">
        <f>L27/1000*VLOOKUP(E27,$AI$3:$AJ$12,2,FALSE)</f>
        <v>0.36</v>
      </c>
      <c r="K27" s="2">
        <v>0.34</v>
      </c>
      <c r="L27" s="2">
        <v>1200</v>
      </c>
      <c r="M27" s="8">
        <v>2</v>
      </c>
      <c r="N27" s="9">
        <f t="shared" si="4"/>
        <v>151.91306666666665</v>
      </c>
      <c r="O27" s="10">
        <v>190</v>
      </c>
      <c r="P27" s="3">
        <v>180</v>
      </c>
    </row>
    <row r="28" spans="1:16" x14ac:dyDescent="0.25">
      <c r="A28" s="20">
        <v>1000041385</v>
      </c>
      <c r="B28" s="2">
        <v>113256</v>
      </c>
      <c r="C28" s="2">
        <v>303</v>
      </c>
      <c r="D28" s="2">
        <v>293</v>
      </c>
      <c r="E28" s="20">
        <v>3</v>
      </c>
      <c r="F28" s="4">
        <v>75</v>
      </c>
      <c r="G28" s="5">
        <v>5320</v>
      </c>
      <c r="H28" s="6">
        <f t="shared" si="5"/>
        <v>181.97819999999999</v>
      </c>
      <c r="I28" s="6">
        <f t="shared" si="3"/>
        <v>85.12</v>
      </c>
      <c r="J28" s="7">
        <f>L28/1000*VLOOKUP(E28,$AI$3:$AJ$12,2,FALSE)</f>
        <v>0.51</v>
      </c>
      <c r="K28" s="2">
        <v>0.96</v>
      </c>
      <c r="L28" s="2">
        <v>1700</v>
      </c>
      <c r="M28" s="8">
        <v>2</v>
      </c>
      <c r="N28" s="9">
        <f t="shared" si="4"/>
        <v>267.09820000000002</v>
      </c>
      <c r="O28" s="5"/>
      <c r="P28" s="2">
        <v>268</v>
      </c>
    </row>
    <row r="29" spans="1:16" x14ac:dyDescent="0.25">
      <c r="A29" s="20">
        <v>1000041388</v>
      </c>
      <c r="B29" s="2">
        <v>113256</v>
      </c>
      <c r="C29" s="2">
        <v>304.10000000000002</v>
      </c>
      <c r="D29" s="2">
        <v>316</v>
      </c>
      <c r="E29" s="20">
        <v>3</v>
      </c>
      <c r="F29" s="4">
        <v>75</v>
      </c>
      <c r="G29" s="5">
        <v>5320</v>
      </c>
      <c r="H29" s="6">
        <f t="shared" si="5"/>
        <v>196.01568</v>
      </c>
      <c r="I29" s="6">
        <f t="shared" si="3"/>
        <v>65.61333333333333</v>
      </c>
      <c r="J29" s="7">
        <f>L29/1000*VLOOKUP(E29,$AI$3:$AJ$12,2,FALSE)</f>
        <v>0.39</v>
      </c>
      <c r="K29" s="2">
        <v>0.74</v>
      </c>
      <c r="L29" s="2">
        <v>1300</v>
      </c>
      <c r="M29" s="8">
        <v>2</v>
      </c>
      <c r="N29" s="9">
        <f t="shared" si="4"/>
        <v>261.62901333333332</v>
      </c>
      <c r="O29" s="5"/>
      <c r="P29" s="2">
        <v>274</v>
      </c>
    </row>
    <row r="30" spans="1:16" x14ac:dyDescent="0.25">
      <c r="A30" s="28">
        <v>1000041423</v>
      </c>
      <c r="B30" s="2">
        <v>113256</v>
      </c>
      <c r="C30" s="2">
        <v>244.6</v>
      </c>
      <c r="D30" s="2">
        <v>167.6</v>
      </c>
      <c r="E30" s="3">
        <v>3</v>
      </c>
      <c r="F30" s="4">
        <v>75</v>
      </c>
      <c r="G30" s="5">
        <v>5320</v>
      </c>
      <c r="H30" s="6">
        <f t="shared" si="5"/>
        <v>89.350127999999998</v>
      </c>
      <c r="I30" s="6">
        <f t="shared" si="3"/>
        <v>30.146666666666672</v>
      </c>
      <c r="J30" s="7">
        <f>L30/1000*VLOOKUP(E30,$AI$3:$AJ$12,2,FALSE)</f>
        <v>0.36</v>
      </c>
      <c r="K30" s="2">
        <v>0.34</v>
      </c>
      <c r="L30" s="2">
        <v>1200</v>
      </c>
      <c r="M30" s="8">
        <v>2</v>
      </c>
      <c r="N30" s="9">
        <f t="shared" si="4"/>
        <v>119.49679466666667</v>
      </c>
      <c r="O30" s="10">
        <v>141</v>
      </c>
      <c r="P30" s="3">
        <v>150</v>
      </c>
    </row>
    <row r="31" spans="1:16" x14ac:dyDescent="0.25">
      <c r="A31" s="20">
        <v>1000041495</v>
      </c>
      <c r="B31" s="2">
        <v>113256</v>
      </c>
      <c r="C31" s="2">
        <v>929</v>
      </c>
      <c r="D31" s="2">
        <v>677.3</v>
      </c>
      <c r="E31" s="20">
        <v>2</v>
      </c>
      <c r="F31" s="4">
        <v>75</v>
      </c>
      <c r="G31" s="5">
        <v>5320</v>
      </c>
      <c r="H31" s="6">
        <f t="shared" si="5"/>
        <v>794.08523999999989</v>
      </c>
      <c r="I31" s="6">
        <f t="shared" si="3"/>
        <v>122.36</v>
      </c>
      <c r="J31" s="7">
        <f>L31/1000*VLOOKUP(E31,$AI$3:$AJ$12,2,FALSE)</f>
        <v>0.72450000000000003</v>
      </c>
      <c r="K31" s="2">
        <v>1.38</v>
      </c>
      <c r="L31" s="2">
        <v>3450</v>
      </c>
      <c r="M31" s="8">
        <v>7</v>
      </c>
      <c r="N31" s="9">
        <f t="shared" si="4"/>
        <v>916.4452399999999</v>
      </c>
      <c r="O31" s="5"/>
      <c r="P31" s="2">
        <v>983</v>
      </c>
    </row>
    <row r="32" spans="1:16" x14ac:dyDescent="0.25">
      <c r="A32" s="28">
        <v>1000041943</v>
      </c>
      <c r="B32" s="2">
        <v>113256</v>
      </c>
      <c r="C32" s="2">
        <v>760</v>
      </c>
      <c r="D32" s="2">
        <v>251.3</v>
      </c>
      <c r="E32" s="3">
        <v>3</v>
      </c>
      <c r="F32" s="4">
        <v>75</v>
      </c>
      <c r="G32" s="5">
        <v>5320</v>
      </c>
      <c r="H32" s="6">
        <f t="shared" si="5"/>
        <v>380.90520000000004</v>
      </c>
      <c r="I32" s="6">
        <f t="shared" si="3"/>
        <v>88.666666666666671</v>
      </c>
      <c r="J32" s="7">
        <f>L32/1000*VLOOKUP(E32,$AI$3:$AJ$12,2,FALSE)</f>
        <v>1.0349999999999999</v>
      </c>
      <c r="K32" s="2">
        <v>1</v>
      </c>
      <c r="L32" s="2">
        <v>3450</v>
      </c>
      <c r="M32" s="8">
        <v>2</v>
      </c>
      <c r="N32" s="9">
        <f t="shared" si="4"/>
        <v>469.57186666666672</v>
      </c>
      <c r="O32" s="10">
        <v>487</v>
      </c>
      <c r="P32" s="3">
        <v>426</v>
      </c>
    </row>
    <row r="33" spans="1:37" x14ac:dyDescent="0.25">
      <c r="A33" s="28">
        <v>1000041963</v>
      </c>
      <c r="B33" s="2">
        <v>113256</v>
      </c>
      <c r="C33" s="2">
        <v>853</v>
      </c>
      <c r="D33" s="2">
        <v>665.3</v>
      </c>
      <c r="E33" s="3">
        <v>2</v>
      </c>
      <c r="F33" s="4">
        <v>75</v>
      </c>
      <c r="G33" s="5">
        <v>5320</v>
      </c>
      <c r="H33" s="6">
        <f t="shared" si="5"/>
        <v>717.92027999999993</v>
      </c>
      <c r="I33" s="6">
        <f t="shared" si="3"/>
        <v>117.04</v>
      </c>
      <c r="J33" s="7">
        <f>L33/1000*VLOOKUP(E33,$AI$3:$AJ$12,2,FALSE)</f>
        <v>0.69299999999999995</v>
      </c>
      <c r="K33" s="2">
        <v>1.32</v>
      </c>
      <c r="L33" s="2">
        <v>3300</v>
      </c>
      <c r="M33" s="8">
        <v>7</v>
      </c>
      <c r="N33" s="9">
        <f t="shared" si="4"/>
        <v>834.9602799999999</v>
      </c>
      <c r="O33" s="10">
        <v>980</v>
      </c>
      <c r="P33" s="3">
        <v>894</v>
      </c>
    </row>
    <row r="34" spans="1:37" x14ac:dyDescent="0.25">
      <c r="A34" s="1" t="s">
        <v>0</v>
      </c>
      <c r="B34" s="2">
        <v>110358</v>
      </c>
      <c r="C34" s="2">
        <v>984</v>
      </c>
      <c r="D34" s="2">
        <v>154</v>
      </c>
      <c r="E34" s="3">
        <v>3</v>
      </c>
      <c r="F34" s="4">
        <v>75</v>
      </c>
      <c r="G34" s="5">
        <v>5320</v>
      </c>
      <c r="H34" s="6">
        <f t="shared" ref="H34:H51" si="6">PRODUCT((C34+20)*(D34+20)*E34*0.000008*F34)</f>
        <v>314.45280000000002</v>
      </c>
      <c r="I34" s="6">
        <f t="shared" ref="I34:I50" si="7">PRODUCT(G34/60*K34)</f>
        <v>57.63333333333334</v>
      </c>
      <c r="J34" s="7">
        <f>L34/1000*VLOOKUP(E34,$AI$3:$AJ$12,2,FALSE)</f>
        <v>0.69</v>
      </c>
      <c r="K34" s="2">
        <v>0.65</v>
      </c>
      <c r="L34" s="2">
        <v>2300</v>
      </c>
      <c r="M34" s="8">
        <v>2</v>
      </c>
      <c r="N34" s="9">
        <f t="shared" ref="N34:N38" si="8">PRODUCT(H34+I34)</f>
        <v>372.08613333333335</v>
      </c>
      <c r="O34" s="10">
        <v>450</v>
      </c>
      <c r="P34" s="3">
        <v>400</v>
      </c>
    </row>
    <row r="35" spans="1:37" x14ac:dyDescent="0.25">
      <c r="A35" s="1" t="s">
        <v>1</v>
      </c>
      <c r="B35" s="2">
        <v>110358</v>
      </c>
      <c r="C35" s="2">
        <v>234</v>
      </c>
      <c r="D35" s="2">
        <v>610</v>
      </c>
      <c r="E35" s="3">
        <v>3</v>
      </c>
      <c r="F35" s="4">
        <v>75</v>
      </c>
      <c r="G35" s="5">
        <v>5320</v>
      </c>
      <c r="H35" s="6">
        <f t="shared" si="6"/>
        <v>288.036</v>
      </c>
      <c r="I35" s="6">
        <f t="shared" si="7"/>
        <v>104.62666666666667</v>
      </c>
      <c r="J35" s="7">
        <f>L35/1000*VLOOKUP(E35,$AI$3:$AJ$12,2,FALSE)</f>
        <v>0.63</v>
      </c>
      <c r="K35" s="2">
        <v>1.18</v>
      </c>
      <c r="L35" s="2">
        <v>2100</v>
      </c>
      <c r="M35" s="8">
        <v>4</v>
      </c>
      <c r="N35" s="9">
        <f t="shared" si="8"/>
        <v>392.66266666666667</v>
      </c>
      <c r="O35" s="10">
        <v>454</v>
      </c>
      <c r="P35" s="3">
        <v>412</v>
      </c>
    </row>
    <row r="36" spans="1:37" x14ac:dyDescent="0.25">
      <c r="A36" s="1" t="s">
        <v>2</v>
      </c>
      <c r="B36" s="2">
        <v>110358</v>
      </c>
      <c r="C36" s="2">
        <v>813</v>
      </c>
      <c r="D36" s="2">
        <v>371</v>
      </c>
      <c r="E36" s="3">
        <v>3</v>
      </c>
      <c r="F36" s="4">
        <v>75</v>
      </c>
      <c r="G36" s="5">
        <v>5320</v>
      </c>
      <c r="H36" s="6">
        <f t="shared" si="6"/>
        <v>586.2654</v>
      </c>
      <c r="I36" s="6">
        <f t="shared" si="7"/>
        <v>148.96</v>
      </c>
      <c r="J36" s="7">
        <f>L36/1000*VLOOKUP(E36,$AI$3:$AJ$12,2,FALSE)</f>
        <v>0.89999999999999991</v>
      </c>
      <c r="K36" s="2">
        <v>1.68</v>
      </c>
      <c r="L36" s="2">
        <v>3000</v>
      </c>
      <c r="M36" s="8">
        <v>5</v>
      </c>
      <c r="N36" s="9">
        <f t="shared" si="8"/>
        <v>735.22540000000004</v>
      </c>
      <c r="O36" s="10">
        <v>863</v>
      </c>
      <c r="P36" s="3">
        <v>750</v>
      </c>
    </row>
    <row r="37" spans="1:37" x14ac:dyDescent="0.25">
      <c r="A37" s="1" t="s">
        <v>3</v>
      </c>
      <c r="B37" s="2">
        <v>110358</v>
      </c>
      <c r="C37" s="2">
        <v>813</v>
      </c>
      <c r="D37" s="2">
        <v>321</v>
      </c>
      <c r="E37" s="3">
        <v>3</v>
      </c>
      <c r="F37" s="4">
        <v>75</v>
      </c>
      <c r="G37" s="5">
        <v>5320</v>
      </c>
      <c r="H37" s="6">
        <f t="shared" si="6"/>
        <v>511.29539999999997</v>
      </c>
      <c r="I37" s="6">
        <f t="shared" si="7"/>
        <v>159.60000000000002</v>
      </c>
      <c r="J37" s="7">
        <f>L37/1000*VLOOKUP(E37,$AI$3:$AJ$12,2,FALSE)</f>
        <v>0.96</v>
      </c>
      <c r="K37" s="2">
        <v>1.8</v>
      </c>
      <c r="L37" s="2">
        <v>3200</v>
      </c>
      <c r="M37" s="8">
        <v>5</v>
      </c>
      <c r="N37" s="9">
        <f t="shared" si="8"/>
        <v>670.8954</v>
      </c>
      <c r="O37" s="10">
        <v>785</v>
      </c>
      <c r="P37" s="3">
        <v>679</v>
      </c>
    </row>
    <row r="38" spans="1:37" x14ac:dyDescent="0.25">
      <c r="A38" s="1" t="s">
        <v>4</v>
      </c>
      <c r="B38" s="2">
        <v>110358</v>
      </c>
      <c r="C38" s="2">
        <v>198.8</v>
      </c>
      <c r="D38" s="2">
        <v>809.4</v>
      </c>
      <c r="E38" s="3">
        <v>3</v>
      </c>
      <c r="F38" s="4">
        <v>75</v>
      </c>
      <c r="G38" s="5">
        <v>5320</v>
      </c>
      <c r="H38" s="6">
        <f t="shared" si="6"/>
        <v>326.65089599999999</v>
      </c>
      <c r="I38" s="6">
        <f t="shared" si="7"/>
        <v>120.58666666666669</v>
      </c>
      <c r="J38" s="7">
        <f>L38/1000*VLOOKUP(E38,$AI$3:$AJ$12,2,FALSE)</f>
        <v>0.72</v>
      </c>
      <c r="K38" s="2">
        <v>1.36</v>
      </c>
      <c r="L38" s="2">
        <v>2400</v>
      </c>
      <c r="M38" s="8">
        <v>2</v>
      </c>
      <c r="N38" s="9">
        <f t="shared" si="8"/>
        <v>447.23756266666669</v>
      </c>
      <c r="O38" s="10">
        <v>460</v>
      </c>
      <c r="P38" s="3">
        <v>454</v>
      </c>
    </row>
    <row r="39" spans="1:37" x14ac:dyDescent="0.25">
      <c r="A39" s="1" t="s">
        <v>5</v>
      </c>
      <c r="B39" s="2">
        <v>110358</v>
      </c>
      <c r="C39" s="2">
        <v>848.5</v>
      </c>
      <c r="D39" s="2">
        <v>843</v>
      </c>
      <c r="E39" s="3">
        <v>4</v>
      </c>
      <c r="F39" s="4">
        <v>75</v>
      </c>
      <c r="G39" s="5">
        <v>5320</v>
      </c>
      <c r="H39" s="6">
        <f t="shared" si="6"/>
        <v>1798.8371999999999</v>
      </c>
      <c r="I39" s="6">
        <f t="shared" si="7"/>
        <v>133</v>
      </c>
      <c r="J39" s="7">
        <f>L39/1000*VLOOKUP(E39,$AI$3:$AJ$12,2,FALSE)</f>
        <v>1.5049999999999999</v>
      </c>
      <c r="K39" s="2">
        <v>1.5</v>
      </c>
      <c r="L39" s="2">
        <v>3500</v>
      </c>
      <c r="M39" s="8">
        <v>2</v>
      </c>
      <c r="N39" s="9">
        <f t="shared" ref="N39:N52" si="9">PRODUCT(H39+I39)</f>
        <v>1931.8371999999999</v>
      </c>
      <c r="O39" s="10">
        <v>2209</v>
      </c>
      <c r="P39" s="3">
        <v>1996</v>
      </c>
      <c r="AK39" s="16"/>
    </row>
    <row r="40" spans="1:37" s="16" customFormat="1" x14ac:dyDescent="0.25">
      <c r="A40" s="1" t="s">
        <v>6</v>
      </c>
      <c r="B40" s="2">
        <v>105632</v>
      </c>
      <c r="C40" s="2">
        <v>40</v>
      </c>
      <c r="D40" s="2">
        <v>13</v>
      </c>
      <c r="E40" s="3">
        <v>3</v>
      </c>
      <c r="F40" s="4">
        <v>75</v>
      </c>
      <c r="G40" s="5">
        <v>5320</v>
      </c>
      <c r="H40" s="6">
        <f t="shared" si="6"/>
        <v>3.5640000000000001</v>
      </c>
      <c r="I40" s="6">
        <f t="shared" si="7"/>
        <v>2.66</v>
      </c>
      <c r="J40" s="7">
        <f>L40/1000*VLOOKUP(E40,$AI$3:$AJ$12,2,FALSE)</f>
        <v>0.03</v>
      </c>
      <c r="K40" s="2">
        <v>0.03</v>
      </c>
      <c r="L40" s="2">
        <v>100</v>
      </c>
      <c r="M40" s="8">
        <v>0</v>
      </c>
      <c r="N40" s="9">
        <f t="shared" si="9"/>
        <v>6.2240000000000002</v>
      </c>
      <c r="O40" s="10">
        <v>11</v>
      </c>
      <c r="P40" s="3">
        <v>8</v>
      </c>
      <c r="AC40" s="11"/>
      <c r="AD40" s="12"/>
      <c r="AE40" s="12"/>
      <c r="AF40" s="12"/>
      <c r="AG40" s="12"/>
      <c r="AH40" s="11"/>
      <c r="AK40" s="11"/>
    </row>
    <row r="41" spans="1:37" x14ac:dyDescent="0.25">
      <c r="A41" s="1" t="s">
        <v>7</v>
      </c>
      <c r="B41" s="2">
        <v>105632</v>
      </c>
      <c r="C41" s="2">
        <v>55</v>
      </c>
      <c r="D41" s="2">
        <v>44</v>
      </c>
      <c r="E41" s="3">
        <v>3</v>
      </c>
      <c r="F41" s="4">
        <v>75</v>
      </c>
      <c r="G41" s="5">
        <v>5320</v>
      </c>
      <c r="H41" s="6">
        <f t="shared" si="6"/>
        <v>8.64</v>
      </c>
      <c r="I41" s="6">
        <f t="shared" si="7"/>
        <v>10.64</v>
      </c>
      <c r="J41" s="7">
        <f>L41/1000*VLOOKUP(E41,$AI$3:$AJ$12,2,FALSE)</f>
        <v>0.06</v>
      </c>
      <c r="K41" s="2">
        <v>0.12</v>
      </c>
      <c r="L41" s="2">
        <v>200</v>
      </c>
      <c r="M41" s="8">
        <v>0</v>
      </c>
      <c r="N41" s="9">
        <f t="shared" si="9"/>
        <v>19.28</v>
      </c>
      <c r="O41" s="10">
        <v>18</v>
      </c>
      <c r="P41" s="3">
        <v>16</v>
      </c>
      <c r="AK41" s="16"/>
    </row>
    <row r="42" spans="1:37" x14ac:dyDescent="0.25">
      <c r="A42" s="1" t="s">
        <v>8</v>
      </c>
      <c r="B42" s="2">
        <v>105632</v>
      </c>
      <c r="C42" s="2">
        <v>886.1</v>
      </c>
      <c r="D42" s="2">
        <v>200</v>
      </c>
      <c r="E42" s="3">
        <v>2</v>
      </c>
      <c r="F42" s="4">
        <v>75</v>
      </c>
      <c r="G42" s="5">
        <v>5320</v>
      </c>
      <c r="H42" s="6">
        <f t="shared" si="6"/>
        <v>239.21039999999999</v>
      </c>
      <c r="I42" s="6">
        <f t="shared" si="7"/>
        <v>0</v>
      </c>
      <c r="J42" s="7">
        <f>L42/1000*VLOOKUP(E42,$AI$3:$AJ$12,2,FALSE)</f>
        <v>0</v>
      </c>
      <c r="M42" s="8"/>
      <c r="N42" s="9">
        <f t="shared" si="9"/>
        <v>239.21039999999999</v>
      </c>
      <c r="O42" s="10">
        <v>345</v>
      </c>
      <c r="P42" s="3">
        <v>315</v>
      </c>
      <c r="AI42" s="16"/>
      <c r="AJ42" s="16"/>
    </row>
    <row r="43" spans="1:37" x14ac:dyDescent="0.25">
      <c r="A43" s="1" t="s">
        <v>9</v>
      </c>
      <c r="B43" s="2">
        <v>105632</v>
      </c>
      <c r="C43" s="2">
        <v>410</v>
      </c>
      <c r="D43" s="2">
        <v>281.89999999999998</v>
      </c>
      <c r="E43" s="3">
        <v>2</v>
      </c>
      <c r="F43" s="4">
        <v>75</v>
      </c>
      <c r="G43" s="5">
        <v>5320</v>
      </c>
      <c r="H43" s="6">
        <f t="shared" si="6"/>
        <v>155.78039999999999</v>
      </c>
      <c r="I43" s="6">
        <f t="shared" si="7"/>
        <v>0</v>
      </c>
      <c r="J43" s="7">
        <f>L43/1000*VLOOKUP(E43,$AI$3:$AJ$12,2,FALSE)</f>
        <v>0</v>
      </c>
      <c r="M43" s="8"/>
      <c r="N43" s="9">
        <f t="shared" si="9"/>
        <v>155.78039999999999</v>
      </c>
      <c r="O43" s="10">
        <v>220</v>
      </c>
      <c r="P43" s="3">
        <v>195</v>
      </c>
    </row>
    <row r="44" spans="1:37" x14ac:dyDescent="0.25">
      <c r="A44" s="1" t="s">
        <v>10</v>
      </c>
      <c r="B44" s="2">
        <v>105632</v>
      </c>
      <c r="C44" s="2">
        <v>1000</v>
      </c>
      <c r="D44" s="2">
        <v>317</v>
      </c>
      <c r="E44" s="3">
        <v>3</v>
      </c>
      <c r="F44" s="4">
        <v>75</v>
      </c>
      <c r="G44" s="5">
        <v>5320</v>
      </c>
      <c r="H44" s="6">
        <f t="shared" si="6"/>
        <v>618.73199999999997</v>
      </c>
      <c r="I44" s="6">
        <f t="shared" si="7"/>
        <v>159.60000000000002</v>
      </c>
      <c r="J44" s="7">
        <f>L44/1000*VLOOKUP(E44,$AI$3:$AJ$12,2,FALSE)</f>
        <v>0.89999999999999991</v>
      </c>
      <c r="K44" s="2">
        <v>1.8</v>
      </c>
      <c r="L44" s="2">
        <v>3000</v>
      </c>
      <c r="M44" s="8">
        <v>2</v>
      </c>
      <c r="N44" s="9">
        <f t="shared" si="9"/>
        <v>778.33199999999999</v>
      </c>
      <c r="O44" s="10">
        <v>824</v>
      </c>
      <c r="P44" s="3">
        <v>750</v>
      </c>
    </row>
    <row r="45" spans="1:37" x14ac:dyDescent="0.25">
      <c r="A45" s="1" t="s">
        <v>11</v>
      </c>
      <c r="B45" s="2">
        <v>105632</v>
      </c>
      <c r="C45" s="2">
        <v>1000</v>
      </c>
      <c r="D45" s="2">
        <v>317</v>
      </c>
      <c r="E45" s="3">
        <v>3</v>
      </c>
      <c r="F45" s="4">
        <v>75</v>
      </c>
      <c r="G45" s="5">
        <v>5320</v>
      </c>
      <c r="H45" s="6">
        <f t="shared" si="6"/>
        <v>618.73199999999997</v>
      </c>
      <c r="I45" s="6">
        <f t="shared" si="7"/>
        <v>159.60000000000002</v>
      </c>
      <c r="J45" s="7">
        <f>L45/1000*VLOOKUP(E45,$AI$3:$AJ$12,2,FALSE)</f>
        <v>0.89999999999999991</v>
      </c>
      <c r="K45" s="2">
        <v>1.8</v>
      </c>
      <c r="L45" s="2">
        <v>3000</v>
      </c>
      <c r="M45" s="8">
        <v>2</v>
      </c>
      <c r="N45" s="9">
        <f t="shared" si="9"/>
        <v>778.33199999999999</v>
      </c>
      <c r="O45" s="10">
        <v>824</v>
      </c>
      <c r="P45" s="3">
        <v>750</v>
      </c>
    </row>
    <row r="46" spans="1:37" x14ac:dyDescent="0.25">
      <c r="A46" s="1" t="s">
        <v>12</v>
      </c>
      <c r="B46" s="2">
        <v>105632</v>
      </c>
      <c r="C46" s="2">
        <v>573</v>
      </c>
      <c r="D46" s="2">
        <v>335</v>
      </c>
      <c r="E46" s="3">
        <v>3</v>
      </c>
      <c r="F46" s="4">
        <v>75</v>
      </c>
      <c r="G46" s="5">
        <v>5320</v>
      </c>
      <c r="H46" s="6">
        <f t="shared" si="6"/>
        <v>378.92700000000002</v>
      </c>
      <c r="I46" s="6">
        <f t="shared" si="7"/>
        <v>0</v>
      </c>
      <c r="J46" s="7">
        <f>L46/1000*VLOOKUP(E46,$AI$3:$AJ$12,2,FALSE)</f>
        <v>0</v>
      </c>
      <c r="M46" s="8"/>
      <c r="N46" s="9">
        <f t="shared" si="9"/>
        <v>378.92700000000002</v>
      </c>
      <c r="O46" s="10">
        <v>540</v>
      </c>
      <c r="P46" s="3">
        <v>450</v>
      </c>
    </row>
    <row r="47" spans="1:37" x14ac:dyDescent="0.25">
      <c r="A47" s="1" t="s">
        <v>13</v>
      </c>
      <c r="B47" s="2">
        <v>105632</v>
      </c>
      <c r="C47" s="2">
        <v>14</v>
      </c>
      <c r="D47" s="2">
        <v>14</v>
      </c>
      <c r="E47" s="3">
        <v>2</v>
      </c>
      <c r="F47" s="4">
        <v>75</v>
      </c>
      <c r="G47" s="5">
        <v>5320</v>
      </c>
      <c r="H47" s="6">
        <f t="shared" si="6"/>
        <v>1.3872</v>
      </c>
      <c r="I47" s="6">
        <f t="shared" si="7"/>
        <v>1.7733333333333334</v>
      </c>
      <c r="J47" s="7">
        <f>L47/1000*VLOOKUP(E47,$AI$3:$AJ$12,2,FALSE)</f>
        <v>1.4700000000000001E-2</v>
      </c>
      <c r="K47" s="2">
        <v>0.02</v>
      </c>
      <c r="L47" s="2">
        <v>70</v>
      </c>
      <c r="M47" s="8">
        <v>0</v>
      </c>
      <c r="N47" s="9">
        <f t="shared" si="9"/>
        <v>3.1605333333333334</v>
      </c>
      <c r="O47" s="10">
        <v>8</v>
      </c>
      <c r="P47" s="3">
        <v>6</v>
      </c>
    </row>
    <row r="48" spans="1:37" x14ac:dyDescent="0.25">
      <c r="A48" s="1" t="s">
        <v>14</v>
      </c>
      <c r="B48" s="2">
        <v>105632</v>
      </c>
      <c r="C48" s="2">
        <v>404</v>
      </c>
      <c r="D48" s="2">
        <v>147.30000000000001</v>
      </c>
      <c r="E48" s="3">
        <v>2</v>
      </c>
      <c r="F48" s="4">
        <v>75</v>
      </c>
      <c r="G48" s="5">
        <v>5320</v>
      </c>
      <c r="H48" s="6">
        <f t="shared" si="6"/>
        <v>85.122240000000005</v>
      </c>
      <c r="I48" s="6">
        <f t="shared" si="7"/>
        <v>0</v>
      </c>
      <c r="J48" s="7">
        <f>L48/1000*VLOOKUP(E48,$AI$3:$AJ$12,2,FALSE)</f>
        <v>0</v>
      </c>
      <c r="M48" s="8"/>
      <c r="N48" s="9">
        <f t="shared" si="9"/>
        <v>85.122240000000005</v>
      </c>
      <c r="O48" s="10">
        <v>163</v>
      </c>
      <c r="P48" s="3">
        <v>138</v>
      </c>
    </row>
    <row r="49" spans="1:16" x14ac:dyDescent="0.25">
      <c r="A49" s="1" t="s">
        <v>15</v>
      </c>
      <c r="B49" s="2">
        <v>105632</v>
      </c>
      <c r="C49" s="2">
        <v>30</v>
      </c>
      <c r="D49" s="2">
        <v>30</v>
      </c>
      <c r="E49" s="3">
        <v>2</v>
      </c>
      <c r="F49" s="4">
        <v>75</v>
      </c>
      <c r="G49" s="5">
        <v>5320</v>
      </c>
      <c r="H49" s="6">
        <f t="shared" si="6"/>
        <v>3</v>
      </c>
      <c r="I49" s="6">
        <f t="shared" si="7"/>
        <v>2.66</v>
      </c>
      <c r="J49" s="7">
        <f>L49/1000*VLOOKUP(E49,$AI$3:$AJ$12,2,FALSE)</f>
        <v>2.3099999999999999E-2</v>
      </c>
      <c r="K49" s="2">
        <v>0.03</v>
      </c>
      <c r="L49" s="2">
        <v>110</v>
      </c>
      <c r="M49" s="8">
        <v>0</v>
      </c>
      <c r="N49" s="9">
        <f t="shared" si="9"/>
        <v>5.66</v>
      </c>
      <c r="O49" s="10">
        <v>9</v>
      </c>
      <c r="P49" s="3">
        <v>6</v>
      </c>
    </row>
    <row r="50" spans="1:16" x14ac:dyDescent="0.25">
      <c r="A50" s="1" t="s">
        <v>16</v>
      </c>
      <c r="B50" s="2">
        <v>105632</v>
      </c>
      <c r="C50" s="2">
        <v>250</v>
      </c>
      <c r="D50" s="2">
        <v>189.6</v>
      </c>
      <c r="E50" s="3">
        <v>3</v>
      </c>
      <c r="F50" s="4">
        <v>75</v>
      </c>
      <c r="G50" s="5">
        <v>5320</v>
      </c>
      <c r="H50" s="6">
        <f t="shared" si="6"/>
        <v>101.86559999999999</v>
      </c>
      <c r="I50" s="6">
        <f t="shared" si="7"/>
        <v>26.6</v>
      </c>
      <c r="J50" s="7">
        <f>L50/1000*VLOOKUP(E50,$AI$3:$AJ$12,2,FALSE)</f>
        <v>0.29699999999999999</v>
      </c>
      <c r="K50" s="2">
        <v>0.3</v>
      </c>
      <c r="L50" s="2">
        <v>990</v>
      </c>
      <c r="M50" s="8">
        <v>1</v>
      </c>
      <c r="N50" s="9">
        <f t="shared" si="9"/>
        <v>128.46559999999999</v>
      </c>
      <c r="O50" s="10">
        <v>160</v>
      </c>
      <c r="P50" s="3">
        <v>135</v>
      </c>
    </row>
    <row r="51" spans="1:16" x14ac:dyDescent="0.25">
      <c r="A51" s="1" t="s">
        <v>17</v>
      </c>
      <c r="B51" s="2">
        <v>105632</v>
      </c>
      <c r="C51" s="2">
        <v>250</v>
      </c>
      <c r="D51" s="2">
        <v>189.6</v>
      </c>
      <c r="E51" s="3">
        <v>3</v>
      </c>
      <c r="F51" s="4">
        <v>75</v>
      </c>
      <c r="G51" s="5">
        <v>5320</v>
      </c>
      <c r="H51" s="6">
        <f t="shared" si="6"/>
        <v>101.86559999999999</v>
      </c>
      <c r="I51" s="6">
        <f t="shared" ref="I51:I52" si="10">PRODUCT(G51/60*K51)</f>
        <v>26.6</v>
      </c>
      <c r="J51" s="7">
        <f>L51/1000*VLOOKUP(E51,$AI$3:$AJ$12,2,FALSE)</f>
        <v>0.29699999999999999</v>
      </c>
      <c r="K51" s="2">
        <v>0.3</v>
      </c>
      <c r="L51" s="2">
        <v>990</v>
      </c>
      <c r="M51" s="8">
        <v>1</v>
      </c>
      <c r="N51" s="9">
        <f t="shared" si="9"/>
        <v>128.46559999999999</v>
      </c>
      <c r="O51" s="10">
        <v>160</v>
      </c>
      <c r="P51" s="3">
        <v>135</v>
      </c>
    </row>
    <row r="52" spans="1:16" x14ac:dyDescent="0.25">
      <c r="A52" s="1" t="s">
        <v>18</v>
      </c>
      <c r="B52" s="2">
        <v>105632</v>
      </c>
      <c r="C52" s="2">
        <v>33</v>
      </c>
      <c r="D52" s="2">
        <v>20</v>
      </c>
      <c r="E52" s="3">
        <v>8</v>
      </c>
      <c r="F52" s="4">
        <v>75</v>
      </c>
      <c r="G52" s="5">
        <v>5320</v>
      </c>
      <c r="H52" s="6">
        <f t="shared" ref="H52" si="11">PRODUCT((C52+20)*(D52+20)*E52*0.000008*F52)</f>
        <v>10.176</v>
      </c>
      <c r="I52" s="6">
        <f t="shared" si="10"/>
        <v>0</v>
      </c>
      <c r="J52" s="7">
        <f>L52/1000*VLOOKUP(E52,$AI$3:$AJ$12,2,FALSE)</f>
        <v>0</v>
      </c>
      <c r="M52" s="8"/>
      <c r="N52" s="9">
        <f t="shared" si="9"/>
        <v>10.176</v>
      </c>
      <c r="O52" s="10">
        <v>51</v>
      </c>
      <c r="P52" s="3">
        <v>41</v>
      </c>
    </row>
    <row r="53" spans="1:16" x14ac:dyDescent="0.25">
      <c r="A53" s="36" t="s">
        <v>19</v>
      </c>
      <c r="B53" s="2">
        <v>105632</v>
      </c>
      <c r="C53" s="2">
        <v>50</v>
      </c>
      <c r="D53" s="2">
        <v>49</v>
      </c>
      <c r="E53" s="20">
        <v>10</v>
      </c>
      <c r="F53" s="4">
        <v>75</v>
      </c>
      <c r="G53" s="5">
        <v>5320</v>
      </c>
      <c r="H53" s="6">
        <f t="shared" ref="H53:H69" si="12">PRODUCT((C53+20)*(D53+20)*E53*0.000008*F53)</f>
        <v>28.979999999999997</v>
      </c>
      <c r="I53" s="6">
        <f t="shared" ref="I53:I68" si="13">PRODUCT(G53/60*K53)</f>
        <v>44.333333333333336</v>
      </c>
      <c r="J53" s="7">
        <f>L53/1000*VLOOKUP(E53,$AI$3:$AJ$12,2,FALSE)</f>
        <v>0.52</v>
      </c>
      <c r="K53" s="2">
        <v>0.5</v>
      </c>
      <c r="L53" s="2">
        <v>200</v>
      </c>
      <c r="M53" s="8">
        <v>0</v>
      </c>
      <c r="N53" s="9">
        <f t="shared" ref="N53:N92" si="14">PRODUCT(H53+I53)</f>
        <v>73.313333333333333</v>
      </c>
      <c r="O53" s="5"/>
      <c r="P53" s="2">
        <v>71</v>
      </c>
    </row>
    <row r="54" spans="1:16" x14ac:dyDescent="0.25">
      <c r="A54" s="1" t="s">
        <v>20</v>
      </c>
      <c r="B54" s="2">
        <v>105632</v>
      </c>
      <c r="C54" s="2">
        <v>302</v>
      </c>
      <c r="D54" s="2">
        <v>39.799999999999997</v>
      </c>
      <c r="E54" s="3">
        <v>2</v>
      </c>
      <c r="F54" s="4">
        <v>75</v>
      </c>
      <c r="G54" s="5">
        <v>5320</v>
      </c>
      <c r="H54" s="6">
        <f t="shared" si="12"/>
        <v>23.106719999999996</v>
      </c>
      <c r="I54" s="6">
        <f t="shared" si="13"/>
        <v>24.826666666666672</v>
      </c>
      <c r="J54" s="7">
        <f>L54/1000*VLOOKUP(E54,$AI$3:$AJ$12,2,FALSE)</f>
        <v>0.14699999999999999</v>
      </c>
      <c r="K54" s="2">
        <v>0.28000000000000003</v>
      </c>
      <c r="L54" s="2">
        <v>700</v>
      </c>
      <c r="M54" s="8">
        <v>1</v>
      </c>
      <c r="N54" s="9">
        <f t="shared" si="14"/>
        <v>47.933386666666664</v>
      </c>
      <c r="O54" s="10">
        <v>62</v>
      </c>
      <c r="P54" s="3">
        <v>53</v>
      </c>
    </row>
    <row r="55" spans="1:16" x14ac:dyDescent="0.25">
      <c r="A55" s="1" t="s">
        <v>21</v>
      </c>
      <c r="B55" s="2">
        <v>105632</v>
      </c>
      <c r="C55" s="2">
        <v>302</v>
      </c>
      <c r="D55" s="2">
        <v>141</v>
      </c>
      <c r="E55" s="3">
        <v>2</v>
      </c>
      <c r="F55" s="4">
        <v>75</v>
      </c>
      <c r="G55" s="5">
        <v>5320</v>
      </c>
      <c r="H55" s="6">
        <f t="shared" si="12"/>
        <v>62.2104</v>
      </c>
      <c r="I55" s="6">
        <f t="shared" si="13"/>
        <v>31.92</v>
      </c>
      <c r="J55" s="7">
        <f>L55/1000*VLOOKUP(E55,$AI$3:$AJ$12,2,FALSE)</f>
        <v>0.189</v>
      </c>
      <c r="K55" s="2">
        <v>0.36</v>
      </c>
      <c r="L55" s="2">
        <v>900</v>
      </c>
      <c r="M55" s="8">
        <v>0</v>
      </c>
      <c r="N55" s="9">
        <f t="shared" si="14"/>
        <v>94.130400000000009</v>
      </c>
      <c r="O55" s="10">
        <v>104</v>
      </c>
      <c r="P55" s="3">
        <v>97</v>
      </c>
    </row>
    <row r="56" spans="1:16" x14ac:dyDescent="0.25">
      <c r="A56" s="1" t="s">
        <v>22</v>
      </c>
      <c r="B56" s="2">
        <v>112245</v>
      </c>
      <c r="C56" s="2">
        <v>30</v>
      </c>
      <c r="D56" s="2">
        <v>12</v>
      </c>
      <c r="E56" s="3">
        <v>8</v>
      </c>
      <c r="F56" s="4">
        <v>75</v>
      </c>
      <c r="G56" s="5">
        <v>5320</v>
      </c>
      <c r="H56" s="6">
        <f t="shared" si="12"/>
        <v>7.68</v>
      </c>
      <c r="I56" s="6">
        <f t="shared" si="13"/>
        <v>17.733333333333334</v>
      </c>
      <c r="J56" s="7">
        <f>L56/1000*VLOOKUP(E56,$AI$3:$AJ$12,2,FALSE)</f>
        <v>0.1265</v>
      </c>
      <c r="K56" s="2">
        <v>0.2</v>
      </c>
      <c r="L56" s="2">
        <v>110</v>
      </c>
      <c r="M56" s="8">
        <v>0</v>
      </c>
      <c r="N56" s="9">
        <f t="shared" si="14"/>
        <v>25.413333333333334</v>
      </c>
      <c r="O56" s="10">
        <v>20</v>
      </c>
      <c r="P56" s="3">
        <v>15</v>
      </c>
    </row>
    <row r="57" spans="1:16" x14ac:dyDescent="0.25">
      <c r="A57" s="38" t="s">
        <v>23</v>
      </c>
      <c r="B57" s="2">
        <v>112245</v>
      </c>
      <c r="C57" s="2">
        <v>40</v>
      </c>
      <c r="D57" s="2">
        <v>60</v>
      </c>
      <c r="E57" s="27">
        <v>10</v>
      </c>
      <c r="F57" s="4">
        <v>75</v>
      </c>
      <c r="G57" s="5">
        <v>5320</v>
      </c>
      <c r="H57" s="6">
        <f t="shared" si="12"/>
        <v>28.8</v>
      </c>
      <c r="I57" s="6">
        <f t="shared" si="13"/>
        <v>62.066666666666663</v>
      </c>
      <c r="J57" s="7">
        <f>L57/1000*VLOOKUP(E57,$AI$3:$AJ$12,2,FALSE)</f>
        <v>0.65</v>
      </c>
      <c r="K57" s="2">
        <v>0.7</v>
      </c>
      <c r="L57" s="2">
        <v>250</v>
      </c>
      <c r="M57" s="8">
        <v>0</v>
      </c>
      <c r="N57" s="9">
        <f t="shared" si="14"/>
        <v>90.86666666666666</v>
      </c>
      <c r="O57" s="34">
        <v>52</v>
      </c>
      <c r="P57" s="3">
        <v>70</v>
      </c>
    </row>
    <row r="58" spans="1:16" x14ac:dyDescent="0.25">
      <c r="A58" s="38" t="s">
        <v>24</v>
      </c>
      <c r="B58" s="2">
        <v>112245</v>
      </c>
      <c r="C58" s="2">
        <v>30</v>
      </c>
      <c r="D58" s="2">
        <v>40</v>
      </c>
      <c r="E58" s="27">
        <v>8</v>
      </c>
      <c r="F58" s="4">
        <v>75</v>
      </c>
      <c r="G58" s="5">
        <v>5320</v>
      </c>
      <c r="H58" s="6">
        <f t="shared" si="12"/>
        <v>14.4</v>
      </c>
      <c r="I58" s="6">
        <f t="shared" si="13"/>
        <v>26.6</v>
      </c>
      <c r="J58" s="7">
        <f>L58/1000*VLOOKUP(E58,$AI$3:$AJ$12,2,FALSE)</f>
        <v>0.20699999999999999</v>
      </c>
      <c r="K58" s="2">
        <v>0.3</v>
      </c>
      <c r="L58" s="2">
        <v>180</v>
      </c>
      <c r="M58" s="8">
        <v>0</v>
      </c>
      <c r="N58" s="9">
        <f t="shared" si="14"/>
        <v>41</v>
      </c>
      <c r="O58" s="34">
        <v>33</v>
      </c>
      <c r="P58" s="3">
        <v>28</v>
      </c>
    </row>
    <row r="59" spans="1:16" x14ac:dyDescent="0.25">
      <c r="A59" s="38" t="s">
        <v>25</v>
      </c>
      <c r="B59" s="2">
        <v>112245</v>
      </c>
      <c r="C59" s="2">
        <v>25</v>
      </c>
      <c r="D59" s="2">
        <v>25</v>
      </c>
      <c r="E59" s="27">
        <v>8</v>
      </c>
      <c r="F59" s="4">
        <v>75</v>
      </c>
      <c r="G59" s="5">
        <v>5320</v>
      </c>
      <c r="H59" s="6">
        <f t="shared" si="12"/>
        <v>9.7199999999999989</v>
      </c>
      <c r="I59" s="6">
        <f t="shared" si="13"/>
        <v>22.166666666666668</v>
      </c>
      <c r="J59" s="7">
        <f>L59/1000*VLOOKUP(E59,$AI$3:$AJ$12,2,FALSE)</f>
        <v>0.161</v>
      </c>
      <c r="K59" s="2">
        <v>0.25</v>
      </c>
      <c r="L59" s="2">
        <v>140</v>
      </c>
      <c r="M59" s="8">
        <v>0</v>
      </c>
      <c r="N59" s="9">
        <f t="shared" si="14"/>
        <v>31.886666666666667</v>
      </c>
      <c r="O59" s="34">
        <v>27</v>
      </c>
      <c r="P59" s="3">
        <v>23</v>
      </c>
    </row>
    <row r="60" spans="1:16" x14ac:dyDescent="0.25">
      <c r="A60" s="1" t="s">
        <v>26</v>
      </c>
      <c r="B60" s="2">
        <v>112245</v>
      </c>
      <c r="C60" s="2">
        <v>9</v>
      </c>
      <c r="D60" s="2">
        <v>9</v>
      </c>
      <c r="E60" s="3">
        <v>2</v>
      </c>
      <c r="F60" s="4">
        <v>75</v>
      </c>
      <c r="G60" s="5">
        <v>5320</v>
      </c>
      <c r="H60" s="6">
        <f>PRODUCT((C60+20)*(D60+20)*E60*0.000008*F60)</f>
        <v>1.0091999999999999</v>
      </c>
      <c r="I60" s="6">
        <f t="shared" si="13"/>
        <v>0.88666666666666671</v>
      </c>
      <c r="J60" s="7">
        <f>L60/1000*VLOOKUP(E60,$AI$3:$AJ$12,2,FALSE)</f>
        <v>1.0500000000000001E-2</v>
      </c>
      <c r="K60" s="2">
        <v>0.01</v>
      </c>
      <c r="L60" s="2">
        <v>50</v>
      </c>
      <c r="M60" s="8">
        <v>0</v>
      </c>
      <c r="N60" s="9">
        <f t="shared" si="14"/>
        <v>1.8958666666666666</v>
      </c>
      <c r="O60" s="10">
        <v>4</v>
      </c>
      <c r="P60" s="3">
        <v>2</v>
      </c>
    </row>
    <row r="61" spans="1:16" x14ac:dyDescent="0.25">
      <c r="A61" s="38" t="s">
        <v>27</v>
      </c>
      <c r="B61" s="2">
        <v>112245</v>
      </c>
      <c r="C61" s="2">
        <v>28</v>
      </c>
      <c r="D61" s="2">
        <v>28</v>
      </c>
      <c r="E61" s="27">
        <v>2</v>
      </c>
      <c r="F61" s="4">
        <v>75</v>
      </c>
      <c r="G61" s="5">
        <v>5320</v>
      </c>
      <c r="H61" s="6">
        <f t="shared" si="12"/>
        <v>2.7648000000000001</v>
      </c>
      <c r="I61" s="6">
        <f t="shared" si="13"/>
        <v>2.66</v>
      </c>
      <c r="J61" s="7">
        <f>L61/1000*VLOOKUP(E61,$AI$3:$AJ$12,2,FALSE)</f>
        <v>2.5199999999999997E-2</v>
      </c>
      <c r="K61" s="2">
        <v>0.03</v>
      </c>
      <c r="L61" s="2">
        <v>120</v>
      </c>
      <c r="M61" s="8">
        <v>0</v>
      </c>
      <c r="N61" s="9">
        <f t="shared" si="14"/>
        <v>5.4248000000000003</v>
      </c>
      <c r="O61" s="10">
        <v>8</v>
      </c>
      <c r="P61" s="3">
        <v>6</v>
      </c>
    </row>
    <row r="62" spans="1:16" x14ac:dyDescent="0.25">
      <c r="A62" s="39" t="s">
        <v>28</v>
      </c>
      <c r="B62" s="2">
        <v>112245</v>
      </c>
      <c r="C62" s="2">
        <v>38</v>
      </c>
      <c r="D62" s="2">
        <v>38</v>
      </c>
      <c r="E62" s="33">
        <v>2</v>
      </c>
      <c r="F62" s="4">
        <v>75</v>
      </c>
      <c r="G62" s="5">
        <v>5320</v>
      </c>
      <c r="H62" s="6">
        <f t="shared" si="12"/>
        <v>4.0367999999999995</v>
      </c>
      <c r="I62" s="6">
        <f t="shared" si="13"/>
        <v>0</v>
      </c>
      <c r="J62" s="7">
        <f>L62/1000*VLOOKUP(E62,$AI$3:$AJ$12,2,FALSE)</f>
        <v>0</v>
      </c>
      <c r="M62" s="8"/>
      <c r="N62" s="9">
        <f t="shared" si="14"/>
        <v>4.0367999999999995</v>
      </c>
      <c r="O62" s="34">
        <v>9</v>
      </c>
      <c r="P62" s="26">
        <v>8</v>
      </c>
    </row>
    <row r="63" spans="1:16" x14ac:dyDescent="0.25">
      <c r="A63" s="1" t="s">
        <v>29</v>
      </c>
      <c r="B63" s="2">
        <v>112245</v>
      </c>
      <c r="C63" s="2">
        <v>58</v>
      </c>
      <c r="D63" s="2">
        <v>28</v>
      </c>
      <c r="E63" s="3">
        <v>2</v>
      </c>
      <c r="F63" s="4">
        <v>75</v>
      </c>
      <c r="G63" s="5">
        <v>5320</v>
      </c>
      <c r="H63" s="6">
        <f t="shared" si="12"/>
        <v>4.4927999999999999</v>
      </c>
      <c r="I63" s="6">
        <f t="shared" si="13"/>
        <v>3.5466666666666669</v>
      </c>
      <c r="J63" s="7">
        <f>L63/1000*VLOOKUP(E63,$AI$3:$AJ$12,2,FALSE)</f>
        <v>3.78E-2</v>
      </c>
      <c r="K63" s="2">
        <v>0.04</v>
      </c>
      <c r="L63" s="2">
        <v>180</v>
      </c>
      <c r="M63" s="8">
        <v>0</v>
      </c>
      <c r="N63" s="9">
        <f t="shared" si="14"/>
        <v>8.0394666666666659</v>
      </c>
      <c r="O63" s="10">
        <v>11</v>
      </c>
      <c r="P63" s="3">
        <v>9</v>
      </c>
    </row>
    <row r="64" spans="1:16" x14ac:dyDescent="0.25">
      <c r="A64" s="1" t="s">
        <v>30</v>
      </c>
      <c r="B64" s="2">
        <v>112245</v>
      </c>
      <c r="C64" s="2">
        <v>58</v>
      </c>
      <c r="D64" s="2">
        <v>38</v>
      </c>
      <c r="E64" s="3">
        <v>2</v>
      </c>
      <c r="F64" s="4">
        <v>75</v>
      </c>
      <c r="G64" s="5">
        <v>5320</v>
      </c>
      <c r="H64" s="6">
        <f t="shared" si="12"/>
        <v>5.428799999999999</v>
      </c>
      <c r="I64" s="6">
        <f t="shared" si="13"/>
        <v>3.5466666666666669</v>
      </c>
      <c r="J64" s="7">
        <f>L64/1000*VLOOKUP(E64,$AI$3:$AJ$12,2,FALSE)</f>
        <v>4.2000000000000003E-2</v>
      </c>
      <c r="K64" s="2">
        <v>0.04</v>
      </c>
      <c r="L64" s="2">
        <v>200</v>
      </c>
      <c r="M64" s="8">
        <v>0</v>
      </c>
      <c r="N64" s="9">
        <f t="shared" si="14"/>
        <v>8.9754666666666658</v>
      </c>
      <c r="O64" s="10">
        <v>13</v>
      </c>
      <c r="P64" s="3">
        <v>10</v>
      </c>
    </row>
    <row r="65" spans="1:16" x14ac:dyDescent="0.25">
      <c r="A65" s="1" t="s">
        <v>31</v>
      </c>
      <c r="B65" s="2">
        <v>112245</v>
      </c>
      <c r="C65" s="2">
        <v>78</v>
      </c>
      <c r="D65" s="2">
        <v>78</v>
      </c>
      <c r="E65" s="3">
        <v>2</v>
      </c>
      <c r="F65" s="4">
        <v>75</v>
      </c>
      <c r="G65" s="5">
        <v>5320</v>
      </c>
      <c r="H65" s="6">
        <f t="shared" si="12"/>
        <v>11.524799999999999</v>
      </c>
      <c r="I65" s="6">
        <f t="shared" si="13"/>
        <v>6.2066666666666679</v>
      </c>
      <c r="J65" s="7">
        <f>L65/1000*VLOOKUP(E65,$AI$3:$AJ$12,2,FALSE)</f>
        <v>6.93E-2</v>
      </c>
      <c r="K65" s="2">
        <v>7.0000000000000007E-2</v>
      </c>
      <c r="L65" s="2">
        <v>330</v>
      </c>
      <c r="M65" s="8">
        <v>0</v>
      </c>
      <c r="N65" s="9">
        <f t="shared" si="14"/>
        <v>17.731466666666666</v>
      </c>
      <c r="O65" s="10">
        <v>29</v>
      </c>
      <c r="P65" s="3">
        <v>18</v>
      </c>
    </row>
    <row r="66" spans="1:16" x14ac:dyDescent="0.25">
      <c r="A66" s="1" t="s">
        <v>32</v>
      </c>
      <c r="B66" s="2">
        <v>112245</v>
      </c>
      <c r="C66" s="2">
        <v>78</v>
      </c>
      <c r="D66" s="2">
        <v>38</v>
      </c>
      <c r="E66" s="3">
        <v>2</v>
      </c>
      <c r="F66" s="4">
        <v>75</v>
      </c>
      <c r="G66" s="5">
        <v>5320</v>
      </c>
      <c r="H66" s="6">
        <f t="shared" si="12"/>
        <v>6.8208000000000002</v>
      </c>
      <c r="I66" s="6">
        <f t="shared" si="13"/>
        <v>4.4333333333333336</v>
      </c>
      <c r="J66" s="7">
        <f>L66/1000*VLOOKUP(E66,$AI$3:$AJ$12,2,FALSE)</f>
        <v>5.2499999999999998E-2</v>
      </c>
      <c r="K66" s="2">
        <v>0.05</v>
      </c>
      <c r="L66" s="2">
        <v>250</v>
      </c>
      <c r="M66" s="8">
        <v>0</v>
      </c>
      <c r="N66" s="9">
        <f t="shared" si="14"/>
        <v>11.254133333333334</v>
      </c>
      <c r="O66" s="10">
        <v>13</v>
      </c>
      <c r="P66" s="3">
        <v>10</v>
      </c>
    </row>
    <row r="67" spans="1:16" x14ac:dyDescent="0.25">
      <c r="A67" s="1" t="s">
        <v>33</v>
      </c>
      <c r="B67" s="2">
        <v>112245</v>
      </c>
      <c r="C67" s="2">
        <v>30</v>
      </c>
      <c r="D67" s="2">
        <v>15</v>
      </c>
      <c r="E67" s="3">
        <v>3</v>
      </c>
      <c r="F67" s="4">
        <v>75</v>
      </c>
      <c r="G67" s="5">
        <v>5320</v>
      </c>
      <c r="H67" s="6">
        <f t="shared" si="12"/>
        <v>3.1499999999999995</v>
      </c>
      <c r="I67" s="6">
        <f t="shared" si="13"/>
        <v>2.66</v>
      </c>
      <c r="J67" s="7">
        <f>L67/1000*VLOOKUP(E67,$AI$3:$AJ$12,2,FALSE)</f>
        <v>0.03</v>
      </c>
      <c r="K67" s="2">
        <v>0.03</v>
      </c>
      <c r="L67" s="2">
        <v>100</v>
      </c>
      <c r="M67" s="8">
        <v>0</v>
      </c>
      <c r="N67" s="9">
        <f t="shared" si="14"/>
        <v>5.81</v>
      </c>
      <c r="O67" s="10">
        <v>9</v>
      </c>
      <c r="P67" s="3">
        <v>7</v>
      </c>
    </row>
    <row r="68" spans="1:16" x14ac:dyDescent="0.25">
      <c r="A68" s="39" t="s">
        <v>34</v>
      </c>
      <c r="B68" s="2">
        <v>112245</v>
      </c>
      <c r="C68" s="2">
        <v>17</v>
      </c>
      <c r="D68" s="2">
        <v>17</v>
      </c>
      <c r="E68" s="33">
        <v>2</v>
      </c>
      <c r="F68" s="4">
        <v>75</v>
      </c>
      <c r="G68" s="5">
        <v>5320</v>
      </c>
      <c r="H68" s="6">
        <f t="shared" si="12"/>
        <v>1.6428</v>
      </c>
      <c r="I68" s="6">
        <f t="shared" si="13"/>
        <v>0</v>
      </c>
      <c r="J68" s="7">
        <f>L68/1000*VLOOKUP(E68,$AI$3:$AJ$12,2,FALSE)</f>
        <v>0</v>
      </c>
      <c r="M68" s="8"/>
      <c r="N68" s="9">
        <f t="shared" si="14"/>
        <v>1.6428</v>
      </c>
      <c r="O68" s="34">
        <v>10</v>
      </c>
      <c r="P68" s="26">
        <v>9</v>
      </c>
    </row>
    <row r="69" spans="1:16" x14ac:dyDescent="0.25">
      <c r="A69" s="38" t="s">
        <v>35</v>
      </c>
      <c r="B69" s="2">
        <v>112245</v>
      </c>
      <c r="C69" s="2">
        <v>20</v>
      </c>
      <c r="D69" s="2">
        <v>20</v>
      </c>
      <c r="E69" s="27">
        <v>2</v>
      </c>
      <c r="F69" s="4">
        <v>75</v>
      </c>
      <c r="G69" s="5">
        <v>5320</v>
      </c>
      <c r="H69" s="6">
        <f t="shared" si="12"/>
        <v>1.92</v>
      </c>
      <c r="I69" s="6">
        <f t="shared" ref="I69:I122" si="15">PRODUCT(G69/60*K69)</f>
        <v>1.7733333333333334</v>
      </c>
      <c r="J69" s="7">
        <f>L69/1000*VLOOKUP(E69,$AI$3:$AJ$12,2,FALSE)</f>
        <v>1.4700000000000001E-2</v>
      </c>
      <c r="K69" s="2">
        <v>0.02</v>
      </c>
      <c r="L69" s="2">
        <v>70</v>
      </c>
      <c r="M69" s="8">
        <v>0</v>
      </c>
      <c r="N69" s="9">
        <f t="shared" si="14"/>
        <v>3.6933333333333334</v>
      </c>
      <c r="O69" s="34">
        <v>7</v>
      </c>
      <c r="P69" s="3">
        <v>5</v>
      </c>
    </row>
    <row r="70" spans="1:16" x14ac:dyDescent="0.25">
      <c r="A70" s="37" t="s">
        <v>36</v>
      </c>
      <c r="B70" s="2">
        <v>112245</v>
      </c>
      <c r="C70" s="2">
        <v>25</v>
      </c>
      <c r="D70" s="2">
        <v>25</v>
      </c>
      <c r="E70" s="26">
        <v>2</v>
      </c>
      <c r="F70" s="4">
        <v>75</v>
      </c>
      <c r="G70" s="5">
        <v>5320</v>
      </c>
      <c r="H70" s="6">
        <f t="shared" ref="H70:H122" si="16">PRODUCT((C70+20)*(D70+20)*E70*0.000008*F70)</f>
        <v>2.4299999999999997</v>
      </c>
      <c r="I70" s="6">
        <f t="shared" si="15"/>
        <v>1.7733333333333334</v>
      </c>
      <c r="J70" s="7">
        <f>L70/1000*VLOOKUP(E70,$AI$3:$AJ$12,2,FALSE)</f>
        <v>2.1000000000000001E-2</v>
      </c>
      <c r="K70" s="2">
        <v>0.02</v>
      </c>
      <c r="L70" s="2">
        <v>100</v>
      </c>
      <c r="M70" s="8">
        <v>0</v>
      </c>
      <c r="N70" s="9">
        <f t="shared" si="14"/>
        <v>4.2033333333333331</v>
      </c>
      <c r="O70" s="34">
        <v>6</v>
      </c>
      <c r="P70" s="26">
        <v>5</v>
      </c>
    </row>
    <row r="71" spans="1:16" x14ac:dyDescent="0.25">
      <c r="A71" s="35" t="s">
        <v>37</v>
      </c>
      <c r="B71" s="2">
        <v>112245</v>
      </c>
      <c r="C71" s="2">
        <v>36</v>
      </c>
      <c r="D71" s="2">
        <v>36</v>
      </c>
      <c r="E71" s="4">
        <v>2</v>
      </c>
      <c r="F71" s="4">
        <v>75</v>
      </c>
      <c r="G71" s="5">
        <v>5320</v>
      </c>
      <c r="H71" s="6">
        <f t="shared" si="16"/>
        <v>3.7631999999999999</v>
      </c>
      <c r="I71" s="6">
        <f t="shared" si="15"/>
        <v>2.66</v>
      </c>
      <c r="J71" s="7">
        <f>L71/1000*VLOOKUP(E71,$AI$3:$AJ$12,2,FALSE)</f>
        <v>2.5199999999999997E-2</v>
      </c>
      <c r="K71" s="2">
        <v>0.03</v>
      </c>
      <c r="L71" s="2">
        <v>120</v>
      </c>
      <c r="M71" s="8">
        <v>0</v>
      </c>
      <c r="N71" s="9">
        <f t="shared" si="14"/>
        <v>6.4231999999999996</v>
      </c>
      <c r="O71" s="14">
        <v>8</v>
      </c>
      <c r="P71" s="22">
        <v>8</v>
      </c>
    </row>
    <row r="72" spans="1:16" x14ac:dyDescent="0.25">
      <c r="A72" s="1" t="s">
        <v>38</v>
      </c>
      <c r="B72" s="2">
        <v>112245</v>
      </c>
      <c r="C72" s="2">
        <v>60</v>
      </c>
      <c r="D72" s="2">
        <v>60</v>
      </c>
      <c r="E72" s="3">
        <v>2</v>
      </c>
      <c r="F72" s="4">
        <v>75</v>
      </c>
      <c r="G72" s="5">
        <v>5320</v>
      </c>
      <c r="H72" s="6">
        <f t="shared" si="16"/>
        <v>7.68</v>
      </c>
      <c r="I72" s="6">
        <f t="shared" si="15"/>
        <v>0</v>
      </c>
      <c r="J72" s="7">
        <f>L72/1000*VLOOKUP(E72,$AI$3:$AJ$12,2,FALSE)</f>
        <v>0</v>
      </c>
      <c r="M72" s="8"/>
      <c r="N72" s="9">
        <f t="shared" si="14"/>
        <v>7.68</v>
      </c>
      <c r="O72" s="10">
        <v>11</v>
      </c>
      <c r="P72" s="3">
        <v>10</v>
      </c>
    </row>
    <row r="73" spans="1:16" x14ac:dyDescent="0.25">
      <c r="A73" s="1" t="s">
        <v>39</v>
      </c>
      <c r="B73" s="2">
        <v>112245</v>
      </c>
      <c r="C73" s="2">
        <v>20</v>
      </c>
      <c r="D73" s="2">
        <v>20</v>
      </c>
      <c r="E73" s="3">
        <v>5</v>
      </c>
      <c r="F73" s="4">
        <v>75</v>
      </c>
      <c r="G73" s="5">
        <v>5320</v>
      </c>
      <c r="H73" s="6">
        <f t="shared" si="16"/>
        <v>4.8</v>
      </c>
      <c r="I73" s="6">
        <f t="shared" si="15"/>
        <v>4.4333333333333336</v>
      </c>
      <c r="J73" s="7">
        <f>L73/1000*VLOOKUP(E73,$AI$3:$AJ$12,2,FALSE)</f>
        <v>5.2000000000000005E-2</v>
      </c>
      <c r="K73" s="2">
        <v>0.05</v>
      </c>
      <c r="L73" s="2">
        <v>100</v>
      </c>
      <c r="M73" s="8">
        <v>0</v>
      </c>
      <c r="N73" s="9">
        <f t="shared" si="14"/>
        <v>9.2333333333333343</v>
      </c>
      <c r="O73" s="10">
        <v>17</v>
      </c>
      <c r="P73" s="3">
        <v>13</v>
      </c>
    </row>
    <row r="74" spans="1:16" x14ac:dyDescent="0.25">
      <c r="A74" s="37" t="s">
        <v>40</v>
      </c>
      <c r="B74" s="2">
        <v>112245</v>
      </c>
      <c r="C74" s="2">
        <v>104</v>
      </c>
      <c r="D74" s="2">
        <v>104</v>
      </c>
      <c r="E74" s="26">
        <v>2</v>
      </c>
      <c r="F74" s="4">
        <v>75</v>
      </c>
      <c r="G74" s="5">
        <v>5320</v>
      </c>
      <c r="H74" s="6">
        <f t="shared" si="16"/>
        <v>18.4512</v>
      </c>
      <c r="I74" s="6">
        <f t="shared" si="15"/>
        <v>0</v>
      </c>
      <c r="J74" s="7">
        <f>L74/1000*VLOOKUP(E74,$AI$3:$AJ$12,2,FALSE)</f>
        <v>0</v>
      </c>
      <c r="M74" s="8"/>
      <c r="N74" s="9">
        <f t="shared" si="14"/>
        <v>18.4512</v>
      </c>
      <c r="O74" s="34">
        <v>34</v>
      </c>
      <c r="P74" s="26"/>
    </row>
    <row r="75" spans="1:16" x14ac:dyDescent="0.25">
      <c r="A75" s="37" t="s">
        <v>41</v>
      </c>
      <c r="B75" s="2">
        <v>112245</v>
      </c>
      <c r="C75" s="2">
        <v>60</v>
      </c>
      <c r="D75" s="2">
        <v>60</v>
      </c>
      <c r="E75" s="26">
        <v>2</v>
      </c>
      <c r="F75" s="4">
        <v>75</v>
      </c>
      <c r="G75" s="5">
        <v>5320</v>
      </c>
      <c r="H75" s="6">
        <f t="shared" si="16"/>
        <v>7.68</v>
      </c>
      <c r="I75" s="6">
        <f t="shared" si="15"/>
        <v>6.2066666666666679</v>
      </c>
      <c r="J75" s="7">
        <f>L75/1000*VLOOKUP(E75,$AI$3:$AJ$12,2,FALSE)</f>
        <v>6.3E-2</v>
      </c>
      <c r="K75" s="2">
        <v>7.0000000000000007E-2</v>
      </c>
      <c r="L75" s="2">
        <v>300</v>
      </c>
      <c r="M75" s="8">
        <v>0</v>
      </c>
      <c r="N75" s="9">
        <f t="shared" si="14"/>
        <v>13.886666666666667</v>
      </c>
      <c r="O75" s="34">
        <v>18</v>
      </c>
      <c r="P75" s="26"/>
    </row>
    <row r="76" spans="1:16" x14ac:dyDescent="0.25">
      <c r="A76" s="20" t="s">
        <v>42</v>
      </c>
      <c r="B76" s="2">
        <v>112245</v>
      </c>
      <c r="C76" s="2">
        <v>40</v>
      </c>
      <c r="D76" s="2">
        <v>40</v>
      </c>
      <c r="E76" s="20">
        <v>10</v>
      </c>
      <c r="F76" s="4">
        <v>75</v>
      </c>
      <c r="G76" s="5">
        <v>5320</v>
      </c>
      <c r="H76" s="6">
        <f t="shared" si="16"/>
        <v>21.599999999999998</v>
      </c>
      <c r="I76" s="6">
        <f t="shared" si="15"/>
        <v>0</v>
      </c>
      <c r="J76" s="7">
        <f>L76/1000*VLOOKUP(E76,$AI$3:$AJ$12,2,FALSE)</f>
        <v>0</v>
      </c>
      <c r="M76" s="8"/>
      <c r="N76" s="9">
        <f t="shared" si="14"/>
        <v>21.599999999999998</v>
      </c>
      <c r="O76" s="10">
        <v>71</v>
      </c>
      <c r="P76" s="2"/>
    </row>
    <row r="77" spans="1:16" x14ac:dyDescent="0.25">
      <c r="A77" s="38" t="s">
        <v>43</v>
      </c>
      <c r="B77" s="2">
        <v>112245</v>
      </c>
      <c r="C77" s="2">
        <v>60</v>
      </c>
      <c r="D77" s="2">
        <v>130</v>
      </c>
      <c r="E77" s="27">
        <v>6</v>
      </c>
      <c r="F77" s="4">
        <v>75</v>
      </c>
      <c r="G77" s="5">
        <v>5320</v>
      </c>
      <c r="H77" s="6">
        <f t="shared" si="16"/>
        <v>43.199999999999996</v>
      </c>
      <c r="I77" s="6">
        <f t="shared" si="15"/>
        <v>23.053333333333335</v>
      </c>
      <c r="J77" s="7">
        <f>L77/1000*VLOOKUP(E77,$AI$3:$AJ$12,2,FALSE)</f>
        <v>0.25829999999999997</v>
      </c>
      <c r="K77" s="2">
        <v>0.26</v>
      </c>
      <c r="L77" s="2">
        <v>410</v>
      </c>
      <c r="M77" s="8">
        <v>0</v>
      </c>
      <c r="N77" s="9">
        <f t="shared" si="14"/>
        <v>66.25333333333333</v>
      </c>
      <c r="O77" s="34">
        <v>78</v>
      </c>
      <c r="P77" s="3">
        <v>69</v>
      </c>
    </row>
    <row r="78" spans="1:16" x14ac:dyDescent="0.25">
      <c r="A78" s="1" t="s">
        <v>44</v>
      </c>
      <c r="B78" s="2">
        <v>112245</v>
      </c>
      <c r="C78" s="2">
        <v>70</v>
      </c>
      <c r="D78" s="2">
        <v>40</v>
      </c>
      <c r="E78" s="3">
        <v>6</v>
      </c>
      <c r="F78" s="4">
        <v>75</v>
      </c>
      <c r="G78" s="5">
        <v>5320</v>
      </c>
      <c r="H78" s="6">
        <f t="shared" si="16"/>
        <v>19.439999999999998</v>
      </c>
      <c r="I78" s="6">
        <f t="shared" si="15"/>
        <v>0</v>
      </c>
      <c r="J78" s="7">
        <f>L78/1000*VLOOKUP(E78,$AI$3:$AJ$12,2,FALSE)</f>
        <v>0</v>
      </c>
      <c r="M78" s="8"/>
      <c r="N78" s="9">
        <f t="shared" si="14"/>
        <v>19.439999999999998</v>
      </c>
      <c r="O78" s="10">
        <v>37</v>
      </c>
      <c r="P78" s="3">
        <v>31</v>
      </c>
    </row>
    <row r="79" spans="1:16" x14ac:dyDescent="0.25">
      <c r="A79" s="38" t="s">
        <v>45</v>
      </c>
      <c r="B79" s="2">
        <v>112245</v>
      </c>
      <c r="C79" s="2">
        <v>40</v>
      </c>
      <c r="D79" s="2">
        <v>115</v>
      </c>
      <c r="E79" s="27">
        <v>10</v>
      </c>
      <c r="F79" s="4">
        <v>75</v>
      </c>
      <c r="G79" s="5">
        <v>5320</v>
      </c>
      <c r="H79" s="6">
        <f t="shared" si="16"/>
        <v>48.6</v>
      </c>
      <c r="I79" s="6">
        <f t="shared" si="15"/>
        <v>133</v>
      </c>
      <c r="J79" s="7">
        <f>L79/1000*VLOOKUP(E79,$AI$3:$AJ$12,2,FALSE)</f>
        <v>1.3</v>
      </c>
      <c r="K79" s="2">
        <v>1.5</v>
      </c>
      <c r="L79" s="2">
        <v>500</v>
      </c>
      <c r="M79" s="8">
        <v>0</v>
      </c>
      <c r="N79" s="9">
        <f t="shared" si="14"/>
        <v>181.6</v>
      </c>
      <c r="O79" s="34">
        <v>183</v>
      </c>
      <c r="P79" s="3">
        <v>166</v>
      </c>
    </row>
    <row r="80" spans="1:16" x14ac:dyDescent="0.25">
      <c r="A80" s="38" t="s">
        <v>46</v>
      </c>
      <c r="B80" s="2">
        <v>112245</v>
      </c>
      <c r="C80" s="2">
        <v>20</v>
      </c>
      <c r="D80" s="2">
        <v>224</v>
      </c>
      <c r="E80" s="27">
        <v>5</v>
      </c>
      <c r="F80" s="4">
        <v>75</v>
      </c>
      <c r="G80" s="5">
        <v>5320</v>
      </c>
      <c r="H80" s="6">
        <f t="shared" si="16"/>
        <v>29.279999999999998</v>
      </c>
      <c r="I80" s="6">
        <f t="shared" si="15"/>
        <v>26.6</v>
      </c>
      <c r="J80" s="7">
        <f>L80/1000*VLOOKUP(E80,$AI$3:$AJ$12,2,FALSE)</f>
        <v>0.29120000000000001</v>
      </c>
      <c r="K80" s="2">
        <v>0.3</v>
      </c>
      <c r="L80" s="2">
        <v>560</v>
      </c>
      <c r="M80" s="8">
        <v>10</v>
      </c>
      <c r="N80" s="9">
        <f t="shared" si="14"/>
        <v>55.879999999999995</v>
      </c>
      <c r="O80" s="34">
        <v>105</v>
      </c>
      <c r="P80" s="3">
        <v>101</v>
      </c>
    </row>
    <row r="81" spans="1:16" x14ac:dyDescent="0.25">
      <c r="A81" s="38" t="s">
        <v>47</v>
      </c>
      <c r="B81" s="2">
        <v>112245</v>
      </c>
      <c r="C81" s="2">
        <v>20</v>
      </c>
      <c r="D81" s="2">
        <v>224</v>
      </c>
      <c r="E81" s="27">
        <v>5</v>
      </c>
      <c r="F81" s="4">
        <v>75</v>
      </c>
      <c r="G81" s="5">
        <v>5320</v>
      </c>
      <c r="H81" s="6">
        <f t="shared" si="16"/>
        <v>29.279999999999998</v>
      </c>
      <c r="I81" s="6">
        <f t="shared" si="15"/>
        <v>26.6</v>
      </c>
      <c r="J81" s="7">
        <f>L81/1000*VLOOKUP(E81,$AI$3:$AJ$12,2,FALSE)</f>
        <v>0.29120000000000001</v>
      </c>
      <c r="K81" s="2">
        <v>0.3</v>
      </c>
      <c r="L81" s="2">
        <v>560</v>
      </c>
      <c r="M81" s="8">
        <v>10</v>
      </c>
      <c r="N81" s="9">
        <f t="shared" si="14"/>
        <v>55.879999999999995</v>
      </c>
      <c r="O81" s="34">
        <v>105</v>
      </c>
      <c r="P81" s="3">
        <v>101</v>
      </c>
    </row>
    <row r="82" spans="1:16" x14ac:dyDescent="0.25">
      <c r="A82" s="38" t="s">
        <v>48</v>
      </c>
      <c r="B82" s="2">
        <v>112245</v>
      </c>
      <c r="C82" s="2">
        <v>30</v>
      </c>
      <c r="D82" s="2">
        <v>600</v>
      </c>
      <c r="E82" s="27">
        <v>10</v>
      </c>
      <c r="F82" s="4">
        <v>75</v>
      </c>
      <c r="G82" s="5">
        <v>5320</v>
      </c>
      <c r="H82" s="6">
        <f t="shared" si="16"/>
        <v>186</v>
      </c>
      <c r="I82" s="6">
        <f t="shared" si="15"/>
        <v>310.33333333333337</v>
      </c>
      <c r="J82" s="7">
        <f>L82/1000*VLOOKUP(E82,$AI$3:$AJ$12,2,FALSE)</f>
        <v>3.6399999999999997</v>
      </c>
      <c r="K82" s="2">
        <v>3.5</v>
      </c>
      <c r="L82" s="2">
        <v>1400</v>
      </c>
      <c r="M82" s="8">
        <v>0</v>
      </c>
      <c r="N82" s="9">
        <f t="shared" si="14"/>
        <v>496.33333333333337</v>
      </c>
      <c r="O82" s="34">
        <v>502</v>
      </c>
      <c r="P82" s="3">
        <v>457</v>
      </c>
    </row>
    <row r="83" spans="1:16" x14ac:dyDescent="0.25">
      <c r="A83" s="38" t="s">
        <v>49</v>
      </c>
      <c r="B83" s="2">
        <v>112245</v>
      </c>
      <c r="C83" s="2">
        <v>94</v>
      </c>
      <c r="D83" s="2">
        <v>30</v>
      </c>
      <c r="E83" s="27">
        <v>8</v>
      </c>
      <c r="F83" s="4">
        <v>75</v>
      </c>
      <c r="G83" s="5">
        <v>5320</v>
      </c>
      <c r="H83" s="6">
        <f t="shared" si="16"/>
        <v>27.359999999999996</v>
      </c>
      <c r="I83" s="6">
        <f t="shared" si="15"/>
        <v>0</v>
      </c>
      <c r="J83" s="7">
        <f>L83/1000*VLOOKUP(E83,$AI$3:$AJ$12,2,FALSE)</f>
        <v>0</v>
      </c>
      <c r="M83" s="8"/>
      <c r="N83" s="9">
        <f t="shared" si="14"/>
        <v>27.359999999999996</v>
      </c>
      <c r="O83" s="10">
        <v>75</v>
      </c>
      <c r="P83" s="3">
        <v>63</v>
      </c>
    </row>
    <row r="84" spans="1:16" x14ac:dyDescent="0.25">
      <c r="A84" s="38" t="s">
        <v>50</v>
      </c>
      <c r="B84" s="2">
        <v>112245</v>
      </c>
      <c r="C84" s="2">
        <v>85</v>
      </c>
      <c r="D84" s="2">
        <v>73</v>
      </c>
      <c r="E84" s="27">
        <v>3</v>
      </c>
      <c r="F84" s="4">
        <v>75</v>
      </c>
      <c r="G84" s="5">
        <v>5320</v>
      </c>
      <c r="H84" s="6">
        <f t="shared" si="16"/>
        <v>17.576999999999998</v>
      </c>
      <c r="I84" s="6">
        <f t="shared" si="15"/>
        <v>0</v>
      </c>
      <c r="J84" s="7">
        <f>L84/1000*VLOOKUP(E84,$AI$3:$AJ$12,2,FALSE)</f>
        <v>0</v>
      </c>
      <c r="M84" s="8"/>
      <c r="N84" s="9">
        <f t="shared" si="14"/>
        <v>17.576999999999998</v>
      </c>
      <c r="O84" s="10">
        <v>44</v>
      </c>
      <c r="P84" s="3">
        <v>35</v>
      </c>
    </row>
    <row r="85" spans="1:16" x14ac:dyDescent="0.25">
      <c r="A85" s="20" t="s">
        <v>51</v>
      </c>
      <c r="B85" s="2">
        <v>112245</v>
      </c>
      <c r="C85" s="2">
        <v>140</v>
      </c>
      <c r="D85" s="2">
        <v>170</v>
      </c>
      <c r="E85" s="20">
        <v>10</v>
      </c>
      <c r="F85" s="4">
        <v>75</v>
      </c>
      <c r="G85" s="5">
        <v>5320</v>
      </c>
      <c r="H85" s="6">
        <f t="shared" si="16"/>
        <v>182.4</v>
      </c>
      <c r="I85" s="6">
        <f t="shared" si="15"/>
        <v>144.52666666666667</v>
      </c>
      <c r="J85" s="7">
        <f>L85/1000*VLOOKUP(E85,$AI$3:$AJ$12,2,FALSE)</f>
        <v>1.6900000000000002</v>
      </c>
      <c r="K85" s="2">
        <v>1.63</v>
      </c>
      <c r="L85" s="2">
        <v>650</v>
      </c>
      <c r="M85" s="8">
        <v>0</v>
      </c>
      <c r="N85" s="9">
        <f t="shared" si="14"/>
        <v>326.92666666666668</v>
      </c>
      <c r="O85" s="5"/>
      <c r="P85" s="2">
        <v>317</v>
      </c>
    </row>
    <row r="86" spans="1:16" x14ac:dyDescent="0.25">
      <c r="A86" s="1" t="s">
        <v>52</v>
      </c>
      <c r="B86" s="2">
        <v>112245</v>
      </c>
      <c r="C86" s="2">
        <v>140</v>
      </c>
      <c r="D86" s="2">
        <v>110</v>
      </c>
      <c r="E86" s="3">
        <v>10</v>
      </c>
      <c r="F86" s="4">
        <v>75</v>
      </c>
      <c r="G86" s="5">
        <v>5320</v>
      </c>
      <c r="H86" s="6">
        <f t="shared" si="16"/>
        <v>124.8</v>
      </c>
      <c r="I86" s="6">
        <f t="shared" si="15"/>
        <v>177.33333333333334</v>
      </c>
      <c r="J86" s="7">
        <f>L86/1000*VLOOKUP(E86,$AI$3:$AJ$12,2,FALSE)</f>
        <v>1.56</v>
      </c>
      <c r="K86" s="2">
        <v>2</v>
      </c>
      <c r="L86" s="2">
        <v>600</v>
      </c>
      <c r="M86" s="8">
        <v>0</v>
      </c>
      <c r="N86" s="9">
        <f t="shared" si="14"/>
        <v>302.13333333333333</v>
      </c>
      <c r="O86" s="10">
        <v>387</v>
      </c>
      <c r="P86" s="3">
        <v>364</v>
      </c>
    </row>
    <row r="87" spans="1:16" x14ac:dyDescent="0.25">
      <c r="A87" s="1" t="s">
        <v>53</v>
      </c>
      <c r="B87" s="2">
        <v>112245</v>
      </c>
      <c r="C87" s="2">
        <v>80</v>
      </c>
      <c r="D87" s="2">
        <v>260</v>
      </c>
      <c r="E87" s="3">
        <v>8</v>
      </c>
      <c r="F87" s="4">
        <v>75</v>
      </c>
      <c r="G87" s="5">
        <v>5320</v>
      </c>
      <c r="H87" s="6">
        <f t="shared" si="16"/>
        <v>134.39999999999998</v>
      </c>
      <c r="I87" s="6">
        <f t="shared" si="15"/>
        <v>75.366666666666674</v>
      </c>
      <c r="J87" s="7">
        <f>L87/1000*VLOOKUP(E87,$AI$3:$AJ$12,2,FALSE)</f>
        <v>0.80499999999999994</v>
      </c>
      <c r="K87" s="2">
        <v>0.85</v>
      </c>
      <c r="L87" s="2">
        <v>700</v>
      </c>
      <c r="M87" s="8">
        <v>0</v>
      </c>
      <c r="N87" s="9">
        <f t="shared" si="14"/>
        <v>209.76666666666665</v>
      </c>
      <c r="O87" s="10">
        <v>247</v>
      </c>
      <c r="P87" s="3">
        <v>220</v>
      </c>
    </row>
    <row r="88" spans="1:16" x14ac:dyDescent="0.25">
      <c r="A88" s="1" t="s">
        <v>54</v>
      </c>
      <c r="B88" s="2">
        <v>112245</v>
      </c>
      <c r="C88" s="2">
        <v>125</v>
      </c>
      <c r="D88" s="2">
        <v>70</v>
      </c>
      <c r="E88" s="3">
        <v>2</v>
      </c>
      <c r="F88" s="4">
        <v>75</v>
      </c>
      <c r="G88" s="5">
        <v>5320</v>
      </c>
      <c r="H88" s="6">
        <f t="shared" si="16"/>
        <v>15.659999999999998</v>
      </c>
      <c r="I88" s="6">
        <f t="shared" si="15"/>
        <v>7.98</v>
      </c>
      <c r="J88" s="7">
        <f>L88/1000*VLOOKUP(E88,$AI$3:$AJ$12,2,FALSE)</f>
        <v>8.6099999999999996E-2</v>
      </c>
      <c r="K88" s="2">
        <v>0.09</v>
      </c>
      <c r="L88" s="2">
        <v>410</v>
      </c>
      <c r="M88" s="8">
        <v>0</v>
      </c>
      <c r="N88" s="9">
        <f t="shared" si="14"/>
        <v>23.64</v>
      </c>
      <c r="O88" s="10">
        <v>30</v>
      </c>
      <c r="P88" s="3">
        <v>25</v>
      </c>
    </row>
    <row r="89" spans="1:16" x14ac:dyDescent="0.25">
      <c r="A89" s="35" t="s">
        <v>55</v>
      </c>
      <c r="B89" s="2">
        <v>112245</v>
      </c>
      <c r="C89" s="2">
        <v>192</v>
      </c>
      <c r="D89" s="2">
        <v>35</v>
      </c>
      <c r="E89" s="4">
        <v>2</v>
      </c>
      <c r="F89" s="4">
        <v>75</v>
      </c>
      <c r="G89" s="5">
        <v>5320</v>
      </c>
      <c r="H89" s="6">
        <f t="shared" si="16"/>
        <v>13.992000000000001</v>
      </c>
      <c r="I89" s="6">
        <f t="shared" si="15"/>
        <v>30.146666666666672</v>
      </c>
      <c r="J89" s="7">
        <f>L89/1000*VLOOKUP(E89,$AI$3:$AJ$12,2,FALSE)</f>
        <v>0.16800000000000001</v>
      </c>
      <c r="K89" s="2">
        <v>0.34</v>
      </c>
      <c r="L89" s="2">
        <v>800</v>
      </c>
      <c r="M89" s="8">
        <v>0</v>
      </c>
      <c r="N89" s="9">
        <f t="shared" si="14"/>
        <v>44.138666666666673</v>
      </c>
      <c r="O89" s="14">
        <v>58</v>
      </c>
      <c r="P89" s="22">
        <v>40</v>
      </c>
    </row>
    <row r="90" spans="1:16" x14ac:dyDescent="0.25">
      <c r="A90" s="1" t="s">
        <v>56</v>
      </c>
      <c r="B90" s="2">
        <v>112245</v>
      </c>
      <c r="C90" s="2">
        <v>145</v>
      </c>
      <c r="D90" s="2">
        <v>40</v>
      </c>
      <c r="E90" s="3">
        <v>6</v>
      </c>
      <c r="F90" s="4">
        <v>75</v>
      </c>
      <c r="G90" s="5">
        <v>5320</v>
      </c>
      <c r="H90" s="6">
        <f t="shared" si="16"/>
        <v>35.639999999999993</v>
      </c>
      <c r="I90" s="6">
        <f t="shared" si="15"/>
        <v>0</v>
      </c>
      <c r="J90" s="7">
        <f>L90/1000*VLOOKUP(E90,$AI$3:$AJ$12,2,FALSE)</f>
        <v>0</v>
      </c>
      <c r="M90" s="8"/>
      <c r="N90" s="9">
        <f t="shared" si="14"/>
        <v>35.639999999999993</v>
      </c>
      <c r="O90" s="10">
        <v>64</v>
      </c>
      <c r="P90" s="3">
        <v>50</v>
      </c>
    </row>
    <row r="91" spans="1:16" x14ac:dyDescent="0.25">
      <c r="A91" s="40" t="s">
        <v>57</v>
      </c>
      <c r="B91" s="2">
        <v>112245</v>
      </c>
      <c r="C91" s="2">
        <v>80</v>
      </c>
      <c r="D91" s="2">
        <v>60</v>
      </c>
      <c r="E91" s="3">
        <v>6</v>
      </c>
      <c r="F91" s="4">
        <v>75</v>
      </c>
      <c r="G91" s="5">
        <v>5320</v>
      </c>
      <c r="H91" s="6">
        <f t="shared" si="16"/>
        <v>28.8</v>
      </c>
      <c r="I91" s="6">
        <f t="shared" si="15"/>
        <v>81.573333333333338</v>
      </c>
      <c r="J91" s="7">
        <f>L91/1000*VLOOKUP(E91,$AI$3:$AJ$12,2,FALSE)</f>
        <v>0.34650000000000003</v>
      </c>
      <c r="K91" s="2">
        <v>0.92</v>
      </c>
      <c r="L91" s="2">
        <v>550</v>
      </c>
      <c r="M91" s="8">
        <v>0</v>
      </c>
      <c r="N91" s="9">
        <f t="shared" si="14"/>
        <v>110.37333333333333</v>
      </c>
      <c r="O91" s="10">
        <v>152</v>
      </c>
      <c r="P91" s="3">
        <v>105</v>
      </c>
    </row>
    <row r="92" spans="1:16" x14ac:dyDescent="0.25">
      <c r="A92" s="1" t="s">
        <v>58</v>
      </c>
      <c r="B92" s="2">
        <v>112245</v>
      </c>
      <c r="C92" s="2">
        <v>16</v>
      </c>
      <c r="D92" s="2">
        <v>16</v>
      </c>
      <c r="E92" s="3">
        <v>3</v>
      </c>
      <c r="F92" s="4">
        <v>75</v>
      </c>
      <c r="G92" s="5">
        <v>5320</v>
      </c>
      <c r="H92" s="6">
        <f t="shared" si="16"/>
        <v>2.3327999999999998</v>
      </c>
      <c r="I92" s="6">
        <f t="shared" si="15"/>
        <v>1.7733333333333334</v>
      </c>
      <c r="J92" s="7">
        <f>L92/1000*VLOOKUP(E92,$AI$3:$AJ$12,2,FALSE)</f>
        <v>1.7999999999999999E-2</v>
      </c>
      <c r="K92" s="2">
        <v>0.02</v>
      </c>
      <c r="L92" s="2">
        <v>60</v>
      </c>
      <c r="M92" s="8">
        <v>0</v>
      </c>
      <c r="N92" s="9">
        <f t="shared" si="14"/>
        <v>4.1061333333333332</v>
      </c>
      <c r="O92" s="10">
        <v>7</v>
      </c>
      <c r="P92" s="3">
        <v>6</v>
      </c>
    </row>
    <row r="93" spans="1:16" x14ac:dyDescent="0.25">
      <c r="M93" s="8"/>
    </row>
    <row r="94" spans="1:16" x14ac:dyDescent="0.25">
      <c r="M94" s="8"/>
    </row>
    <row r="95" spans="1:16" x14ac:dyDescent="0.25">
      <c r="M95" s="8"/>
    </row>
    <row r="96" spans="1:16" x14ac:dyDescent="0.25">
      <c r="M96" s="8"/>
    </row>
    <row r="97" spans="13:13" x14ac:dyDescent="0.25">
      <c r="M97" s="8"/>
    </row>
    <row r="98" spans="13:13" x14ac:dyDescent="0.25">
      <c r="M98" s="8"/>
    </row>
    <row r="99" spans="13:13" x14ac:dyDescent="0.25">
      <c r="M99" s="8"/>
    </row>
    <row r="100" spans="13:13" x14ac:dyDescent="0.25">
      <c r="M100" s="8"/>
    </row>
    <row r="101" spans="13:13" x14ac:dyDescent="0.25">
      <c r="M101" s="8"/>
    </row>
    <row r="102" spans="13:13" x14ac:dyDescent="0.25">
      <c r="M102" s="8"/>
    </row>
    <row r="103" spans="13:13" x14ac:dyDescent="0.25">
      <c r="M103" s="8"/>
    </row>
    <row r="104" spans="13:13" x14ac:dyDescent="0.25">
      <c r="M104" s="8"/>
    </row>
    <row r="105" spans="13:13" x14ac:dyDescent="0.25">
      <c r="M105" s="8"/>
    </row>
    <row r="106" spans="13:13" x14ac:dyDescent="0.25">
      <c r="M106" s="8"/>
    </row>
    <row r="107" spans="13:13" x14ac:dyDescent="0.25">
      <c r="M107" s="8"/>
    </row>
    <row r="108" spans="13:13" x14ac:dyDescent="0.25">
      <c r="M108" s="8"/>
    </row>
    <row r="109" spans="13:13" x14ac:dyDescent="0.25">
      <c r="M109" s="8"/>
    </row>
    <row r="110" spans="13:13" x14ac:dyDescent="0.25">
      <c r="M110" s="8"/>
    </row>
    <row r="111" spans="13:13" x14ac:dyDescent="0.25">
      <c r="M111" s="8"/>
    </row>
    <row r="112" spans="13:13" x14ac:dyDescent="0.25">
      <c r="M112" s="8"/>
    </row>
    <row r="113" spans="13:13" x14ac:dyDescent="0.25">
      <c r="M113" s="8"/>
    </row>
    <row r="114" spans="13:13" x14ac:dyDescent="0.25">
      <c r="M114" s="8"/>
    </row>
    <row r="115" spans="13:13" x14ac:dyDescent="0.25">
      <c r="M115" s="8"/>
    </row>
    <row r="116" spans="13:13" x14ac:dyDescent="0.25">
      <c r="M116" s="8"/>
    </row>
    <row r="117" spans="13:13" x14ac:dyDescent="0.25">
      <c r="M117" s="8"/>
    </row>
    <row r="118" spans="13:13" x14ac:dyDescent="0.25">
      <c r="M118" s="8"/>
    </row>
    <row r="119" spans="13:13" x14ac:dyDescent="0.25">
      <c r="M119" s="8"/>
    </row>
    <row r="120" spans="13:13" x14ac:dyDescent="0.25">
      <c r="M120" s="8"/>
    </row>
    <row r="121" spans="13:13" x14ac:dyDescent="0.25">
      <c r="M121" s="8"/>
    </row>
    <row r="122" spans="13:13" x14ac:dyDescent="0.25">
      <c r="M122" s="8"/>
    </row>
    <row r="123" spans="13:13" x14ac:dyDescent="0.25">
      <c r="M123" s="8"/>
    </row>
    <row r="124" spans="13:13" x14ac:dyDescent="0.25">
      <c r="M124" s="8"/>
    </row>
    <row r="125" spans="13:13" x14ac:dyDescent="0.25">
      <c r="M125" s="8"/>
    </row>
    <row r="126" spans="13:13" x14ac:dyDescent="0.25">
      <c r="M126" s="8"/>
    </row>
    <row r="127" spans="13:13" x14ac:dyDescent="0.25">
      <c r="M127" s="8"/>
    </row>
    <row r="128" spans="13:13" x14ac:dyDescent="0.25">
      <c r="M128" s="8"/>
    </row>
    <row r="129" spans="13:13" x14ac:dyDescent="0.25">
      <c r="M129" s="8"/>
    </row>
    <row r="130" spans="13:13" x14ac:dyDescent="0.25">
      <c r="M130" s="8"/>
    </row>
    <row r="131" spans="13:13" x14ac:dyDescent="0.25">
      <c r="M131" s="8"/>
    </row>
    <row r="132" spans="13:13" x14ac:dyDescent="0.25">
      <c r="M132" s="8"/>
    </row>
    <row r="133" spans="13:13" x14ac:dyDescent="0.25">
      <c r="M133" s="8"/>
    </row>
    <row r="134" spans="13:13" x14ac:dyDescent="0.25">
      <c r="M134" s="8"/>
    </row>
    <row r="135" spans="13:13" x14ac:dyDescent="0.25">
      <c r="M135" s="8"/>
    </row>
    <row r="136" spans="13:13" x14ac:dyDescent="0.25">
      <c r="M136" s="8"/>
    </row>
    <row r="137" spans="13:13" x14ac:dyDescent="0.25">
      <c r="M137" s="8"/>
    </row>
    <row r="138" spans="13:13" x14ac:dyDescent="0.25">
      <c r="M138" s="8"/>
    </row>
    <row r="139" spans="13:13" x14ac:dyDescent="0.25">
      <c r="M139" s="8"/>
    </row>
    <row r="140" spans="13:13" x14ac:dyDescent="0.25">
      <c r="M140" s="8"/>
    </row>
    <row r="141" spans="13:13" x14ac:dyDescent="0.25">
      <c r="M141" s="8"/>
    </row>
    <row r="142" spans="13:13" x14ac:dyDescent="0.25">
      <c r="M142" s="8"/>
    </row>
    <row r="143" spans="13:13" x14ac:dyDescent="0.25">
      <c r="M143" s="8"/>
    </row>
    <row r="144" spans="13:13" x14ac:dyDescent="0.25">
      <c r="M144" s="8"/>
    </row>
    <row r="145" spans="13:13" x14ac:dyDescent="0.25">
      <c r="M145" s="8"/>
    </row>
    <row r="146" spans="13:13" x14ac:dyDescent="0.25">
      <c r="M146" s="8"/>
    </row>
    <row r="147" spans="13:13" x14ac:dyDescent="0.25">
      <c r="M147" s="8"/>
    </row>
    <row r="148" spans="13:13" x14ac:dyDescent="0.25">
      <c r="M148" s="8"/>
    </row>
    <row r="149" spans="13:13" x14ac:dyDescent="0.25">
      <c r="M149" s="8"/>
    </row>
    <row r="150" spans="13:13" x14ac:dyDescent="0.25">
      <c r="M150" s="8"/>
    </row>
    <row r="151" spans="13:13" x14ac:dyDescent="0.25">
      <c r="M151" s="8"/>
    </row>
    <row r="152" spans="13:13" x14ac:dyDescent="0.25">
      <c r="M152" s="8"/>
    </row>
    <row r="153" spans="13:13" x14ac:dyDescent="0.25">
      <c r="M153" s="8"/>
    </row>
    <row r="154" spans="13:13" x14ac:dyDescent="0.25">
      <c r="M154" s="8"/>
    </row>
    <row r="155" spans="13:13" x14ac:dyDescent="0.25">
      <c r="M155" s="8"/>
    </row>
    <row r="156" spans="13:13" x14ac:dyDescent="0.25">
      <c r="M156" s="8"/>
    </row>
    <row r="157" spans="13:13" x14ac:dyDescent="0.25">
      <c r="M157" s="8"/>
    </row>
    <row r="158" spans="13:13" x14ac:dyDescent="0.25">
      <c r="M158" s="8"/>
    </row>
    <row r="159" spans="13:13" x14ac:dyDescent="0.25">
      <c r="M159" s="8"/>
    </row>
    <row r="160" spans="13:13" x14ac:dyDescent="0.25">
      <c r="M160" s="8"/>
    </row>
  </sheetData>
  <conditionalFormatting sqref="B1:B1048576">
    <cfRule type="containsText" dxfId="86" priority="1" operator="containsText" text="brus">
      <formula>NOT(ISERROR(SEARCH("brus",B1)))</formula>
    </cfRule>
  </conditionalFormatting>
  <conditionalFormatting sqref="A1">
    <cfRule type="duplicateValues" dxfId="85" priority="58"/>
  </conditionalFormatting>
  <conditionalFormatting sqref="A2">
    <cfRule type="duplicateValues" dxfId="84" priority="71"/>
  </conditionalFormatting>
  <conditionalFormatting sqref="A93:A1048576 A1:A14 A16:A52">
    <cfRule type="duplicateValues" dxfId="83" priority="78"/>
    <cfRule type="duplicateValues" dxfId="82" priority="79"/>
  </conditionalFormatting>
  <conditionalFormatting sqref="A93:A1048576 A1:A52">
    <cfRule type="duplicateValues" dxfId="81" priority="80"/>
    <cfRule type="duplicateValues" dxfId="80" priority="81"/>
  </conditionalFormatting>
  <conditionalFormatting sqref="A93:A1048576 A1:A52">
    <cfRule type="duplicateValues" dxfId="79" priority="82"/>
    <cfRule type="cellIs" dxfId="78" priority="83" operator="equal">
      <formula>1503402156</formula>
    </cfRule>
  </conditionalFormatting>
  <conditionalFormatting sqref="A93:A1048576 A1:A52">
    <cfRule type="duplicateValues" dxfId="77" priority="84"/>
  </conditionalFormatting>
  <conditionalFormatting sqref="A93:A1048576 A1:A52">
    <cfRule type="duplicateValues" dxfId="76" priority="85"/>
  </conditionalFormatting>
  <conditionalFormatting sqref="B93:B1048576 B1:B55">
    <cfRule type="containsText" dxfId="75" priority="41" operator="containsText" text="brus">
      <formula>NOT(ISERROR(SEARCH("brus",B1)))</formula>
    </cfRule>
    <cfRule type="containsText" dxfId="74" priority="42" operator="containsText" text="Materiál/Povrch ">
      <formula>NOT(ISERROR(SEARCH("Materiál/Povrch ",B1)))</formula>
    </cfRule>
    <cfRule type="containsText" dxfId="73" priority="43" operator="containsText" text="brus">
      <formula>NOT(ISERROR(SEARCH("brus",B1)))</formula>
    </cfRule>
  </conditionalFormatting>
  <conditionalFormatting sqref="A93:A1048576 A1:A52">
    <cfRule type="duplicateValues" dxfId="72" priority="9"/>
  </conditionalFormatting>
  <conditionalFormatting sqref="A1:A1048576">
    <cfRule type="duplicateValues" dxfId="71" priority="145"/>
  </conditionalFormatting>
  <conditionalFormatting sqref="A16:A33 A3:A14">
    <cfRule type="duplicateValues" dxfId="70" priority="148"/>
  </conditionalFormatting>
  <conditionalFormatting sqref="A53:A92">
    <cfRule type="duplicateValues" dxfId="69" priority="162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B2" sqref="B2"/>
    </sheetView>
  </sheetViews>
  <sheetFormatPr defaultRowHeight="15" x14ac:dyDescent="0.25"/>
  <cols>
    <col min="1" max="1" width="12.42578125" bestFit="1" customWidth="1"/>
    <col min="2" max="2" width="39.85546875" customWidth="1"/>
  </cols>
  <sheetData>
    <row r="2" spans="1:2" ht="18.75" x14ac:dyDescent="0.3">
      <c r="A2" s="13">
        <v>1000028610</v>
      </c>
      <c r="B2" s="43" t="s">
        <v>59</v>
      </c>
    </row>
    <row r="3" spans="1:2" ht="15.75" x14ac:dyDescent="0.25">
      <c r="A3" s="1" t="s">
        <v>9</v>
      </c>
    </row>
    <row r="4" spans="1:2" ht="15.75" x14ac:dyDescent="0.25">
      <c r="A4" s="1" t="s">
        <v>33</v>
      </c>
    </row>
    <row r="5" spans="1:2" ht="15.75" x14ac:dyDescent="0.25">
      <c r="A5" s="39" t="s">
        <v>34</v>
      </c>
    </row>
    <row r="6" spans="1:2" ht="15.75" x14ac:dyDescent="0.25">
      <c r="A6" s="38" t="s">
        <v>35</v>
      </c>
    </row>
    <row r="7" spans="1:2" ht="15.75" x14ac:dyDescent="0.25">
      <c r="A7" s="37" t="s">
        <v>36</v>
      </c>
    </row>
    <row r="8" spans="1:2" ht="15.75" x14ac:dyDescent="0.25">
      <c r="A8" s="35" t="s">
        <v>37</v>
      </c>
    </row>
    <row r="9" spans="1:2" ht="15.75" x14ac:dyDescent="0.25">
      <c r="A9" s="1" t="s">
        <v>38</v>
      </c>
    </row>
    <row r="10" spans="1:2" ht="15.75" x14ac:dyDescent="0.25">
      <c r="A10" s="1" t="s">
        <v>39</v>
      </c>
    </row>
  </sheetData>
  <conditionalFormatting sqref="A2">
    <cfRule type="duplicateValues" dxfId="68" priority="14"/>
    <cfRule type="duplicateValues" dxfId="67" priority="15"/>
  </conditionalFormatting>
  <conditionalFormatting sqref="A2">
    <cfRule type="duplicateValues" dxfId="66" priority="16"/>
    <cfRule type="duplicateValues" dxfId="65" priority="17"/>
  </conditionalFormatting>
  <conditionalFormatting sqref="A2">
    <cfRule type="duplicateValues" dxfId="64" priority="18"/>
    <cfRule type="cellIs" dxfId="63" priority="19" operator="equal">
      <formula>1503402156</formula>
    </cfRule>
  </conditionalFormatting>
  <conditionalFormatting sqref="A2">
    <cfRule type="duplicateValues" dxfId="62" priority="20"/>
  </conditionalFormatting>
  <conditionalFormatting sqref="A2">
    <cfRule type="duplicateValues" dxfId="61" priority="21"/>
  </conditionalFormatting>
  <conditionalFormatting sqref="A2">
    <cfRule type="duplicateValues" dxfId="60" priority="13"/>
  </conditionalFormatting>
  <conditionalFormatting sqref="A2">
    <cfRule type="duplicateValues" dxfId="59" priority="22"/>
  </conditionalFormatting>
  <conditionalFormatting sqref="A2">
    <cfRule type="duplicateValues" dxfId="58" priority="23"/>
  </conditionalFormatting>
  <conditionalFormatting sqref="A3">
    <cfRule type="duplicateValues" dxfId="57" priority="4"/>
    <cfRule type="duplicateValues" dxfId="56" priority="5"/>
  </conditionalFormatting>
  <conditionalFormatting sqref="A3">
    <cfRule type="duplicateValues" dxfId="55" priority="6"/>
    <cfRule type="duplicateValues" dxfId="54" priority="7"/>
  </conditionalFormatting>
  <conditionalFormatting sqref="A3">
    <cfRule type="duplicateValues" dxfId="53" priority="8"/>
    <cfRule type="cellIs" dxfId="52" priority="9" operator="equal">
      <formula>1503402156</formula>
    </cfRule>
  </conditionalFormatting>
  <conditionalFormatting sqref="A3">
    <cfRule type="duplicateValues" dxfId="51" priority="10"/>
  </conditionalFormatting>
  <conditionalFormatting sqref="A3">
    <cfRule type="duplicateValues" dxfId="50" priority="11"/>
  </conditionalFormatting>
  <conditionalFormatting sqref="A3">
    <cfRule type="duplicateValues" dxfId="49" priority="3"/>
  </conditionalFormatting>
  <conditionalFormatting sqref="A3">
    <cfRule type="duplicateValues" dxfId="48" priority="12"/>
  </conditionalFormatting>
  <conditionalFormatting sqref="A4:A10">
    <cfRule type="duplicateValues" dxfId="47" priority="1"/>
  </conditionalFormatting>
  <conditionalFormatting sqref="A4:A10">
    <cfRule type="duplicateValues" dxfId="46" priority="2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>
      <selection activeCell="B9" sqref="B9"/>
    </sheetView>
  </sheetViews>
  <sheetFormatPr defaultRowHeight="15" x14ac:dyDescent="0.25"/>
  <cols>
    <col min="1" max="1" width="12.42578125" bestFit="1" customWidth="1"/>
    <col min="2" max="2" width="89.28515625" bestFit="1" customWidth="1"/>
  </cols>
  <sheetData>
    <row r="2" spans="1:2" ht="18.75" x14ac:dyDescent="0.3">
      <c r="A2" s="13">
        <v>1000028610</v>
      </c>
      <c r="B2" s="43" t="s">
        <v>60</v>
      </c>
    </row>
    <row r="3" spans="1:2" ht="15.75" x14ac:dyDescent="0.25">
      <c r="A3" s="1" t="s">
        <v>9</v>
      </c>
    </row>
    <row r="4" spans="1:2" ht="15.75" x14ac:dyDescent="0.25">
      <c r="A4" s="1" t="s">
        <v>33</v>
      </c>
    </row>
    <row r="5" spans="1:2" ht="15.75" x14ac:dyDescent="0.25">
      <c r="A5" s="39" t="s">
        <v>34</v>
      </c>
    </row>
    <row r="6" spans="1:2" ht="15.75" x14ac:dyDescent="0.25">
      <c r="A6" s="38" t="s">
        <v>35</v>
      </c>
    </row>
    <row r="7" spans="1:2" ht="15.75" x14ac:dyDescent="0.25">
      <c r="A7" s="37" t="s">
        <v>36</v>
      </c>
    </row>
    <row r="8" spans="1:2" ht="15.75" x14ac:dyDescent="0.25">
      <c r="A8" s="35" t="s">
        <v>37</v>
      </c>
    </row>
    <row r="9" spans="1:2" ht="15.75" x14ac:dyDescent="0.25">
      <c r="A9" s="1" t="s">
        <v>38</v>
      </c>
    </row>
    <row r="10" spans="1:2" ht="15.75" x14ac:dyDescent="0.25">
      <c r="A10" s="1" t="s">
        <v>39</v>
      </c>
    </row>
  </sheetData>
  <conditionalFormatting sqref="A2">
    <cfRule type="duplicateValues" dxfId="45" priority="14"/>
    <cfRule type="duplicateValues" dxfId="44" priority="15"/>
  </conditionalFormatting>
  <conditionalFormatting sqref="A2">
    <cfRule type="duplicateValues" dxfId="41" priority="16"/>
    <cfRule type="duplicateValues" dxfId="40" priority="17"/>
  </conditionalFormatting>
  <conditionalFormatting sqref="A2">
    <cfRule type="duplicateValues" dxfId="37" priority="18"/>
    <cfRule type="cellIs" dxfId="36" priority="19" operator="equal">
      <formula>1503402156</formula>
    </cfRule>
  </conditionalFormatting>
  <conditionalFormatting sqref="A2">
    <cfRule type="duplicateValues" dxfId="33" priority="20"/>
  </conditionalFormatting>
  <conditionalFormatting sqref="A2">
    <cfRule type="duplicateValues" dxfId="31" priority="21"/>
  </conditionalFormatting>
  <conditionalFormatting sqref="A2">
    <cfRule type="duplicateValues" dxfId="29" priority="13"/>
  </conditionalFormatting>
  <conditionalFormatting sqref="A2">
    <cfRule type="duplicateValues" dxfId="27" priority="22"/>
  </conditionalFormatting>
  <conditionalFormatting sqref="A2">
    <cfRule type="duplicateValues" dxfId="25" priority="23"/>
  </conditionalFormatting>
  <conditionalFormatting sqref="A3">
    <cfRule type="duplicateValues" dxfId="23" priority="4"/>
    <cfRule type="duplicateValues" dxfId="22" priority="5"/>
  </conditionalFormatting>
  <conditionalFormatting sqref="A3">
    <cfRule type="duplicateValues" dxfId="19" priority="6"/>
    <cfRule type="duplicateValues" dxfId="18" priority="7"/>
  </conditionalFormatting>
  <conditionalFormatting sqref="A3">
    <cfRule type="duplicateValues" dxfId="15" priority="8"/>
    <cfRule type="cellIs" dxfId="14" priority="9" operator="equal">
      <formula>1503402156</formula>
    </cfRule>
  </conditionalFormatting>
  <conditionalFormatting sqref="A3">
    <cfRule type="duplicateValues" dxfId="11" priority="10"/>
  </conditionalFormatting>
  <conditionalFormatting sqref="A3">
    <cfRule type="duplicateValues" dxfId="9" priority="11"/>
  </conditionalFormatting>
  <conditionalFormatting sqref="A3">
    <cfRule type="duplicateValues" dxfId="7" priority="3"/>
  </conditionalFormatting>
  <conditionalFormatting sqref="A3">
    <cfRule type="duplicateValues" dxfId="5" priority="12"/>
  </conditionalFormatting>
  <conditionalFormatting sqref="A4:A10">
    <cfRule type="duplicateValues" dxfId="3" priority="1"/>
  </conditionalFormatting>
  <conditionalFormatting sqref="A4:A10">
    <cfRule type="duplicateValues" dxfId="1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2017-01-09T06:38:59Z</dcterms:created>
  <dcterms:modified xsi:type="dcterms:W3CDTF">2017-01-09T06:55:16Z</dcterms:modified>
</cp:coreProperties>
</file>